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Титул денна" sheetId="1" r:id="rId4"/>
    <sheet state="hidden" name="тит ЗО" sheetId="2" r:id="rId5"/>
    <sheet state="visible" name="План денна" sheetId="3" r:id="rId6"/>
    <sheet state="hidden" name="Семестровка" sheetId="4" r:id="rId7"/>
    <sheet state="hidden" name="План ЗО" sheetId="5" r:id="rId8"/>
  </sheets>
  <definedNames/>
  <calcPr/>
  <extLst>
    <ext uri="GoogleSheetsCustomDataVersion2">
      <go:sheetsCustomData xmlns:go="http://customooxmlschemas.google.com/" r:id="rId9" roundtripDataChecksum="vGxg4FcdIckiIDMDaVyNrucZIj5RGEDrKqNDeyqR7PI="/>
    </ext>
  </extLst>
</workbook>
</file>

<file path=xl/sharedStrings.xml><?xml version="1.0" encoding="utf-8"?>
<sst xmlns="http://schemas.openxmlformats.org/spreadsheetml/2006/main" count="707" uniqueCount="249">
  <si>
    <t>ЗАТВЕРДЖЕНО:</t>
  </si>
  <si>
    <t>Міністерство освіти і науки України</t>
  </si>
  <si>
    <t>на засіданні Вченої ради</t>
  </si>
  <si>
    <t>протокол № 9</t>
  </si>
  <si>
    <t>Донбаська державна машинобудівна академія</t>
  </si>
  <si>
    <r>
      <rPr>
        <rFont val="Times New Roman"/>
        <color rgb="FF000000"/>
        <sz val="20.0"/>
      </rPr>
      <t xml:space="preserve">Кваліфікація: </t>
    </r>
    <r>
      <rPr>
        <rFont val="Times New Roman"/>
        <color rgb="FF000000"/>
        <sz val="14.0"/>
      </rPr>
      <t xml:space="preserve"> </t>
    </r>
    <r>
      <rPr>
        <rFont val="Times New Roman"/>
        <b/>
        <color rgb="FF000000"/>
        <sz val="16.0"/>
      </rPr>
      <t>Магістр середньої освіти (математика). Вчитель математики та економіки.</t>
    </r>
  </si>
  <si>
    <t>"27" квітня 2023 р.</t>
  </si>
  <si>
    <t>НАВЧАЛЬНИЙ ПЛАН</t>
  </si>
  <si>
    <t>Ректор ________________________</t>
  </si>
  <si>
    <t>(Ковальов В.Д.)</t>
  </si>
  <si>
    <r>
      <rPr>
        <rFont val="Times New Roman"/>
        <color theme="1"/>
        <sz val="20.0"/>
      </rPr>
      <t xml:space="preserve">підготовки: </t>
    </r>
    <r>
      <rPr>
        <rFont val="Times New Roman"/>
        <b/>
        <color theme="1"/>
        <sz val="20.0"/>
      </rPr>
      <t>магістра</t>
    </r>
  </si>
  <si>
    <t>Срок навчання - 1 рік 4 місяців</t>
  </si>
  <si>
    <r>
      <rPr>
        <rFont val="Times New Roman"/>
        <color theme="1"/>
        <sz val="20.0"/>
      </rPr>
      <t xml:space="preserve">з галузі знань:  </t>
    </r>
    <r>
      <rPr>
        <rFont val="Times New Roman"/>
        <b/>
        <color theme="1"/>
        <sz val="20.0"/>
      </rPr>
      <t>01 Освіта</t>
    </r>
  </si>
  <si>
    <t>На основі ступенів бакалавра, магістра, освітньо-кваліфікаційного рівня спеціаліста</t>
  </si>
  <si>
    <r>
      <rPr>
        <rFont val="Times New Roman"/>
        <color theme="1"/>
        <sz val="20.0"/>
      </rPr>
      <t xml:space="preserve">спеціальність: </t>
    </r>
    <r>
      <rPr>
        <rFont val="Times New Roman"/>
        <b/>
        <color theme="1"/>
        <sz val="20.0"/>
      </rPr>
      <t>014 Середня освіта(математика)</t>
    </r>
  </si>
  <si>
    <r>
      <rPr>
        <rFont val="Times New Roman"/>
        <color theme="1"/>
        <sz val="20.0"/>
      </rPr>
      <t xml:space="preserve">форма навчання:     </t>
    </r>
    <r>
      <rPr>
        <rFont val="Times New Roman"/>
        <b/>
        <color theme="1"/>
        <sz val="20.0"/>
      </rPr>
      <t>денна</t>
    </r>
  </si>
  <si>
    <r>
      <rPr>
        <rFont val="Times New Roman"/>
        <color theme="1"/>
        <sz val="20.0"/>
      </rPr>
      <t xml:space="preserve">освітня програма: </t>
    </r>
    <r>
      <rPr>
        <rFont val="Times New Roman"/>
        <b/>
        <color theme="1"/>
        <sz val="20.0"/>
      </rPr>
      <t>Математика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</si>
  <si>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</si>
  <si>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</si>
  <si>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</si>
  <si>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</si>
  <si>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</si>
  <si>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</si>
  <si>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</si>
  <si>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</si>
  <si>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</si>
  <si>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</si>
  <si>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</si>
  <si>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</si>
  <si>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</si>
  <si>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</si>
  <si>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</si>
  <si>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С</t>
  </si>
  <si>
    <t>К</t>
  </si>
  <si>
    <t>П</t>
  </si>
  <si>
    <t>Д</t>
  </si>
  <si>
    <t>А</t>
  </si>
  <si>
    <t>Позначення: Т – теоретичне навчання; С – екзаменаційна сесія; П – практика; К – канікули; Д– виконання кваліфікаційної роботи; А – атестація</t>
  </si>
  <si>
    <t>II. ЗВЕДЕНІ ДАНІ ПРО БЮДЖЕТ ЧАСУ, тижні</t>
  </si>
  <si>
    <t>ІІІ. ПРАКТИКА</t>
  </si>
  <si>
    <t>IV.  АТЕСТАЦІЯ</t>
  </si>
  <si>
    <t>Теоретичне навчання</t>
  </si>
  <si>
    <t xml:space="preserve">Екзаменаційна сесія 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</si>
  <si>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</si>
  <si>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</si>
  <si>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</si>
  <si>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</si>
  <si>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</si>
  <si>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</si>
  <si>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</si>
  <si>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</si>
  <si>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</si>
  <si>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кваліфікаційна робота)</t>
  </si>
  <si>
    <t>Виробнича педагогічна практика (у середній школі)</t>
  </si>
  <si>
    <t>Виробнича педагогічна практика (у закладах вищої освіти)</t>
  </si>
  <si>
    <t>Кваліфікаційна робота магістра</t>
  </si>
  <si>
    <t>Всього</t>
  </si>
  <si>
    <t>протокол № 11</t>
  </si>
  <si>
    <r>
      <rPr>
        <rFont val="Times New Roman"/>
        <color theme="1"/>
        <sz val="20.0"/>
      </rPr>
      <t xml:space="preserve">Кваліфікація: </t>
    </r>
    <r>
      <rPr>
        <rFont val="Times New Roman"/>
        <b/>
        <color rgb="FF000000"/>
        <sz val="16.0"/>
      </rPr>
      <t>Магістр середньої освіти (математика). 
Учитель математики та економіки.
Викладач математики.</t>
    </r>
  </si>
  <si>
    <t>"24  "  квітня 2019 р.</t>
  </si>
  <si>
    <r>
      <rPr>
        <rFont val="Times New Roman"/>
        <color theme="1"/>
        <sz val="20.0"/>
      </rPr>
      <t xml:space="preserve">підготовки:   </t>
    </r>
    <r>
      <rPr>
        <rFont val="Times New Roman"/>
        <b/>
        <color theme="1"/>
        <sz val="20.0"/>
      </rPr>
      <t>магістра</t>
    </r>
  </si>
  <si>
    <t>Термін навчання - 1 рік 4 міс.</t>
  </si>
  <si>
    <t>з галузі знань  01 Освіта</t>
  </si>
  <si>
    <r>
      <rPr>
        <rFont val="Times New Roman"/>
        <color theme="1"/>
        <sz val="20.0"/>
      </rPr>
      <t xml:space="preserve">Спеціальність:  </t>
    </r>
    <r>
      <rPr>
        <rFont val="Times New Roman"/>
        <b/>
        <color theme="1"/>
        <sz val="20.0"/>
      </rPr>
      <t>014 Середня освіта (математика)</t>
    </r>
  </si>
  <si>
    <t>форма навчання:     заочна</t>
  </si>
  <si>
    <r>
      <rPr>
        <rFont val="Times New Roman"/>
        <color theme="1"/>
        <sz val="20.0"/>
      </rPr>
      <t xml:space="preserve">освітньо-професійна програма: </t>
    </r>
    <r>
      <rPr>
        <rFont val="Times New Roman"/>
        <b/>
        <color theme="1"/>
        <sz val="20.0"/>
      </rPr>
      <t xml:space="preserve">  </t>
    </r>
    <r>
      <rPr>
        <rFont val="Times New Roman"/>
        <b/>
        <color theme="1"/>
        <sz val="14.0"/>
      </rPr>
      <t>Середня освіта (математика, економіка)</t>
    </r>
  </si>
  <si>
    <t>Н</t>
  </si>
  <si>
    <t>Позначення: Т – теоретичне навчання; Н-настановна сесія;С – екзаменаційна сесія; П – практика; К – канікули; Д– дипломне проектування; А –  атестація</t>
  </si>
  <si>
    <t>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</si>
  <si>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</si>
  <si>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Екзаменаційна сесія</t>
  </si>
  <si>
    <t>Виконання дипломн. проекту</t>
  </si>
  <si>
    <t>Форма  атестації (екзамен, дипломний проект (робота))</t>
  </si>
  <si>
    <t>V. План освітнього процесу</t>
  </si>
  <si>
    <t>№ з/п</t>
  </si>
  <si>
    <t>НАЗВА ДИСЦИПЛІН</t>
  </si>
  <si>
    <t>Розподіл за семестрами</t>
  </si>
  <si>
    <t>Кількість кредитів ECTS</t>
  </si>
  <si>
    <t>Кількість годин</t>
  </si>
  <si>
    <t>Кількість аудиторних годин за сместрами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</si>
  <si>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</si>
  <si>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</si>
  <si>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</si>
  <si>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</si>
  <si>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</si>
  <si>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</si>
  <si>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</si>
  <si>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</si>
  <si>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</si>
  <si>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>лаборат.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</si>
  <si>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</si>
  <si>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</si>
  <si>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</si>
  <si>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</si>
  <si>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</si>
  <si>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</si>
  <si>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</si>
  <si>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</si>
  <si>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</si>
  <si>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Українска мова (за професійним спрямуванням) та громадянська освіта</t>
  </si>
  <si>
    <t>1д</t>
  </si>
  <si>
    <t>1.1.2</t>
  </si>
  <si>
    <t>Ділове та академічне письмо іноземною мовою</t>
  </si>
  <si>
    <t>1</t>
  </si>
  <si>
    <t>1.1.3</t>
  </si>
  <si>
    <t>Психолого-педагогічні засади управління освітнім процесом</t>
  </si>
  <si>
    <t>1.1.4</t>
  </si>
  <si>
    <t>Дистанційні технології та STEM освіта</t>
  </si>
  <si>
    <t>Разом:</t>
  </si>
  <si>
    <t>1.2 Цикл професійної підготовки</t>
  </si>
  <si>
    <t>1.2.1</t>
  </si>
  <si>
    <t>Додаткові розділи елементарної математики</t>
  </si>
  <si>
    <t>1.2.2</t>
  </si>
  <si>
    <t>Методика навчання математики в профільних та спеціалізованих навчальних закладах</t>
  </si>
  <si>
    <t>1.2.3</t>
  </si>
  <si>
    <t>Основи економічної теорії та методика навчання економіки</t>
  </si>
  <si>
    <t>1.2.4</t>
  </si>
  <si>
    <t>Міждисциплінарна курсова робота (математика+економіка)</t>
  </si>
  <si>
    <t>2д</t>
  </si>
  <si>
    <t>1.2.5</t>
  </si>
  <si>
    <t>Прикладні математичні пакети для обробки данних та математичного моделювання</t>
  </si>
  <si>
    <t>Разом п.1.2</t>
  </si>
  <si>
    <t>1.3. Практична підготовка</t>
  </si>
  <si>
    <t>1.3.1</t>
  </si>
  <si>
    <t>1.3.2</t>
  </si>
  <si>
    <t>Виробнича педагогічна практика (у закладах профільної середньої та вищої освіти)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</si>
  <si>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</si>
  <si>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</si>
  <si>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</si>
  <si>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</si>
  <si>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</si>
  <si>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</si>
  <si>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</si>
  <si>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</si>
  <si>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</si>
  <si>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Основи лекторської майстерності</t>
  </si>
  <si>
    <t>Професійна етика</t>
  </si>
  <si>
    <t>Дисципліни з інших ОП ДДМА</t>
  </si>
  <si>
    <t>Разом п.2.1</t>
  </si>
  <si>
    <t>Фізичне виховання</t>
  </si>
  <si>
    <t>с*</t>
  </si>
  <si>
    <t>Примітка:   с* - секційні заняття (факультатив)</t>
  </si>
  <si>
    <t>2.2.  Цикл професійної підготовки</t>
  </si>
  <si>
    <t>2.2.1</t>
  </si>
  <si>
    <t>Основи фундаментальних досліджень</t>
  </si>
  <si>
    <t>Основи варіаційного числення</t>
  </si>
  <si>
    <t>2.2.2</t>
  </si>
  <si>
    <t>Методика розробки бізнес-проектів</t>
  </si>
  <si>
    <t>Сучасні освітні парадигми та технології</t>
  </si>
  <si>
    <t>2.2.3</t>
  </si>
  <si>
    <t>Вибрані питання теорії диференціальних рівнянь</t>
  </si>
  <si>
    <t>Чисельні методи та моделювання</t>
  </si>
  <si>
    <t>2.2.4</t>
  </si>
  <si>
    <t>Сучасні проблеми математичної та економічної освіти</t>
  </si>
  <si>
    <t>Сучасний урок економіки</t>
  </si>
  <si>
    <t>2.2.5</t>
  </si>
  <si>
    <t>Функціональний аналіз</t>
  </si>
  <si>
    <t>Теорія функцій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</si>
  <si>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</si>
  <si>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</si>
  <si>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</si>
  <si>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</si>
  <si>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</si>
  <si>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</si>
  <si>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</si>
  <si>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</si>
  <si>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Частка кредитів</t>
  </si>
  <si>
    <t>обов'язкові</t>
  </si>
  <si>
    <t>вибіркові</t>
  </si>
  <si>
    <t>Декан факультету ФМ</t>
  </si>
  <si>
    <t>Валерій КАССОВ</t>
  </si>
  <si>
    <t>В. о. зав. кафедри ММ</t>
  </si>
  <si>
    <t>Ольга РОВЕНСЬКА</t>
  </si>
  <si>
    <t>Голова проектної групи</t>
  </si>
  <si>
    <t>Середня освіта (Математика, економіка)</t>
  </si>
  <si>
    <t>1 семестр 15 тижнів</t>
  </si>
  <si>
    <t>Назва дисципліни</t>
  </si>
  <si>
    <t>Кількість кредитів ЄКТС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</si>
  <si>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</si>
  <si>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</si>
  <si>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</si>
  <si>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</si>
  <si>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</si>
  <si>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</si>
  <si>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</si>
  <si>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</si>
  <si>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</si>
  <si>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</si>
  <si>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</si>
  <si>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</si>
  <si>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Українска мова за професійним спрямуванням</t>
  </si>
  <si>
    <t>ДЗ</t>
  </si>
  <si>
    <t>Хмарні технології та STEM-освіта</t>
  </si>
  <si>
    <t>І</t>
  </si>
  <si>
    <t>Методика навчання математики та основ економіки в профільних та спеціалізованих навчальних закладах</t>
  </si>
  <si>
    <t>В</t>
  </si>
  <si>
    <t>Основи лекторської майстерності / Професійна етика</t>
  </si>
  <si>
    <t>Додаткові розділи елементарної математики / Основи варіаційного числення</t>
  </si>
  <si>
    <t>Методика розробки бізнес-проектів / Сучасні освітні парадигми та технології</t>
  </si>
  <si>
    <t>контроль</t>
  </si>
  <si>
    <t>2 семестр 18 тижнів</t>
  </si>
  <si>
    <t>Теорія функцій комплексної змінної</t>
  </si>
  <si>
    <t>Вибрані питання теорії диференціальних рівнянь / Чисельні методи та моделювання</t>
  </si>
  <si>
    <t>Сучасні проблеми математичної та економічної освіти / Сучасний урок економіки</t>
  </si>
  <si>
    <t>Функціональний аналіз / Теорія функцій</t>
  </si>
  <si>
    <t>3 семестр 17 тижнів</t>
  </si>
  <si>
    <t>самостійна робота</t>
  </si>
  <si>
    <t>лабораторні</t>
  </si>
  <si>
    <t>практичні</t>
  </si>
  <si>
    <t>обовязкові</t>
  </si>
  <si>
    <t>Загальна підготовка</t>
  </si>
  <si>
    <t>Професійна підготовка</t>
  </si>
  <si>
    <t>4/0</t>
  </si>
  <si>
    <t>8/0</t>
  </si>
  <si>
    <t>4/4</t>
  </si>
  <si>
    <t>Разом п.1.1:</t>
  </si>
  <si>
    <t>24/0</t>
  </si>
  <si>
    <t>12/0</t>
  </si>
  <si>
    <t>12/4</t>
  </si>
  <si>
    <t>8/4</t>
  </si>
  <si>
    <t>Разом п.1.2:</t>
  </si>
  <si>
    <t>36/0</t>
  </si>
  <si>
    <t>20/0</t>
  </si>
  <si>
    <t>1.4</t>
  </si>
  <si>
    <t>3</t>
  </si>
  <si>
    <t>60/0</t>
  </si>
  <si>
    <t>24/8</t>
  </si>
  <si>
    <t>28/0</t>
  </si>
  <si>
    <t>0/4</t>
  </si>
  <si>
    <t>0/12</t>
  </si>
  <si>
    <t>0/8</t>
  </si>
  <si>
    <t>20/24</t>
  </si>
  <si>
    <t>12/16</t>
  </si>
  <si>
    <t>8/8</t>
  </si>
  <si>
    <t>12/8</t>
  </si>
  <si>
    <t>12/12</t>
  </si>
  <si>
    <t>20/28</t>
  </si>
  <si>
    <t>12/20</t>
  </si>
  <si>
    <t>16/8</t>
  </si>
  <si>
    <t>80/28</t>
  </si>
  <si>
    <t>48/20</t>
  </si>
  <si>
    <t>32/8</t>
  </si>
  <si>
    <t>40/16</t>
  </si>
  <si>
    <t>40/12</t>
  </si>
  <si>
    <t>Кількість годин на семестр</t>
  </si>
  <si>
    <t>Декан факультету ФЕМ</t>
  </si>
  <si>
    <t>В.Д. Кассов</t>
  </si>
  <si>
    <t>Зав. кафедри</t>
  </si>
  <si>
    <t>К.В.Власенко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</si>
</sst>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,;\-* #,##0,;;@\ "/>
    <numFmt numFmtId="165" formatCode="#,##0;\-* #,##0,;;@\ "/>
    <numFmt numFmtId="166" formatCode="#,##0.0;\-* #,##0.0,;;@\ "/>
    <numFmt numFmtId="167" formatCode="0.0"/>
    <numFmt numFmtId="168" formatCode="#,##0.0,;\-* #,##0.0,;;@\ "/>
  </numFmts>
  <fonts count="34">
    <font>
      <sz val="11.0"/>
      <color rgb="FF000000"/>
      <name val="Calibri"/>
      <scheme val="minor"/>
    </font>
    <font>
      <sz val="22.0"/>
      <color theme="1"/>
      <name val="Times New Roman"/>
    </font>
    <font>
      <b/>
      <sz val="24.0"/>
      <color theme="1"/>
      <name val="Times New Roman"/>
    </font>
    <font>
      <sz val="12.0"/>
      <color theme="1"/>
      <name val="Times New Roman"/>
    </font>
    <font>
      <sz val="24.0"/>
      <color theme="1"/>
      <name val="Times New Roman"/>
    </font>
    <font>
      <sz val="20.0"/>
      <color rgb="FFFF0000"/>
      <name val="Times New Roman"/>
    </font>
    <font>
      <u/>
      <sz val="22.0"/>
      <color theme="1"/>
      <name val="Times New Roman"/>
    </font>
    <font>
      <b/>
      <sz val="22.0"/>
      <color theme="1"/>
      <name val="Times New Roman"/>
    </font>
    <font>
      <sz val="14.0"/>
      <color theme="1"/>
      <name val="Times New Roman"/>
    </font>
    <font>
      <b/>
      <sz val="16.0"/>
      <color theme="1"/>
      <name val="Times New Roman"/>
    </font>
    <font>
      <sz val="20.0"/>
      <color theme="1"/>
      <name val="Times New Roman"/>
    </font>
    <font>
      <sz val="11.0"/>
      <color rgb="FF000000"/>
      <name val="Calibri"/>
    </font>
    <font>
      <sz val="20.0"/>
      <color theme="1"/>
      <name val="Arimo"/>
    </font>
    <font>
      <b/>
      <sz val="18.0"/>
      <color theme="1"/>
      <name val="Times New Roman"/>
    </font>
    <font>
      <b/>
      <sz val="14.0"/>
      <color theme="1"/>
      <name val="Times New Roman"/>
    </font>
    <font/>
    <font>
      <sz val="10.0"/>
      <color theme="1"/>
      <name val="Times New Roman"/>
    </font>
    <font>
      <sz val="11.0"/>
      <color theme="1"/>
      <name val="Times New Roman"/>
    </font>
    <font>
      <sz val="16.0"/>
      <color theme="1"/>
      <name val="Times New Roman"/>
    </font>
    <font>
      <sz val="14.0"/>
      <color theme="1"/>
      <name val="Arimo"/>
    </font>
    <font>
      <b/>
      <sz val="14.0"/>
      <color theme="1"/>
      <name val="Times"/>
    </font>
    <font>
      <sz val="18.0"/>
      <color theme="1"/>
      <name val="Arimo"/>
    </font>
    <font>
      <u/>
      <sz val="22.0"/>
      <color theme="1"/>
      <name val="Times New Roman"/>
    </font>
    <font>
      <sz val="18.0"/>
      <color theme="1"/>
      <name val="Times New Roman"/>
    </font>
    <font>
      <b/>
      <sz val="20.0"/>
      <color theme="1"/>
      <name val="Times New Roman"/>
    </font>
    <font>
      <sz val="10.0"/>
      <color theme="1"/>
      <name val="Arimo"/>
    </font>
    <font>
      <b/>
      <sz val="12.0"/>
      <color theme="1"/>
      <name val="Times New Roman"/>
    </font>
    <font>
      <b/>
      <sz val="16.0"/>
      <color theme="1"/>
      <name val="Times"/>
    </font>
    <font>
      <sz val="12.0"/>
      <color theme="1"/>
      <name val="Arial"/>
    </font>
    <font>
      <b/>
      <i/>
      <sz val="12.0"/>
      <color theme="1"/>
      <name val="Times New Roman"/>
    </font>
    <font>
      <b/>
      <sz val="11.0"/>
      <color theme="1"/>
      <name val="Times New Roman"/>
    </font>
    <font>
      <i/>
      <sz val="12.0"/>
      <color theme="1"/>
      <name val="Times New Roman"/>
    </font>
    <font>
      <b/>
      <sz val="12.0"/>
      <color rgb="FFFF0000"/>
      <name val="Times New Roman"/>
    </font>
    <font>
      <b/>
      <sz val="12.0"/>
      <color theme="1"/>
      <name val="Arimo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</fills>
  <borders count="108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/>
      <top style="medium">
        <color rgb="FF000000"/>
      </top>
    </border>
    <border>
      <left/>
      <right/>
      <top/>
      <bottom/>
    </border>
    <border>
      <left style="medium">
        <color rgb="FF000000"/>
      </left>
    </border>
    <border>
      <left/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left/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ck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ck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ck">
        <color rgb="FF000000"/>
      </right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ck">
        <color rgb="FF000000"/>
      </right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right style="thick">
        <color rgb="FF000000"/>
      </right>
      <bottom style="medium">
        <color rgb="FF000000"/>
      </bottom>
    </border>
    <border>
      <right style="thick">
        <color rgb="FF000000"/>
      </right>
    </border>
    <border>
      <right style="thick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</border>
    <border>
      <right style="hair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left style="thin">
        <color rgb="FF000000"/>
      </left>
      <right style="thick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8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Font="1"/>
    <xf borderId="0" fillId="0" fontId="2" numFmtId="0" xfId="0" applyFont="1"/>
    <xf borderId="0" fillId="0" fontId="1" numFmtId="0" xfId="0" applyAlignment="1" applyFont="1">
      <alignment horizontal="center" readingOrder="0"/>
    </xf>
    <xf borderId="0" fillId="0" fontId="4" numFmtId="0" xfId="0" applyAlignment="1" applyFont="1">
      <alignment horizontal="center"/>
    </xf>
    <xf borderId="0" fillId="0" fontId="5" numFmtId="0" xfId="0" applyAlignment="1" applyFont="1">
      <alignment horizontal="left" readingOrder="0" shrinkToFit="0" wrapText="1"/>
    </xf>
    <xf borderId="0" fillId="0" fontId="6" numFmtId="0" xfId="0" applyAlignment="1" applyFont="1">
      <alignment horizontal="center" readingOrder="0"/>
    </xf>
    <xf borderId="0" fillId="0" fontId="4" numFmtId="0" xfId="0" applyFont="1"/>
    <xf borderId="0" fillId="0" fontId="7" numFmtId="0" xfId="0" applyAlignment="1" applyFont="1">
      <alignment horizontal="center"/>
    </xf>
    <xf borderId="0" fillId="0" fontId="8" numFmtId="0" xfId="0" applyFont="1"/>
    <xf borderId="0" fillId="0" fontId="9" numFmtId="0" xfId="0" applyAlignment="1" applyFont="1">
      <alignment horizontal="left" vertical="center"/>
    </xf>
    <xf borderId="0" fillId="0" fontId="10" numFmtId="0" xfId="0" applyAlignment="1" applyFont="1">
      <alignment horizontal="left" shrinkToFit="0" wrapText="1"/>
    </xf>
    <xf borderId="0" fillId="0" fontId="10" numFmtId="0" xfId="0" applyAlignment="1" applyFont="1">
      <alignment horizontal="left" shrinkToFit="0" vertical="top" wrapText="1"/>
    </xf>
    <xf borderId="0" fillId="0" fontId="11" numFmtId="0" xfId="0" applyAlignment="1" applyFont="1">
      <alignment shrinkToFit="0" wrapText="1"/>
    </xf>
    <xf borderId="0" fillId="0" fontId="12" numFmtId="0" xfId="0" applyAlignment="1" applyFont="1">
      <alignment horizontal="left" shrinkToFit="0" wrapText="1"/>
    </xf>
    <xf borderId="0" fillId="0" fontId="11" numFmtId="0" xfId="0" applyAlignment="1" applyFont="1">
      <alignment horizontal="left" shrinkToFit="0" wrapText="1"/>
    </xf>
    <xf borderId="0" fillId="0" fontId="8" numFmtId="0" xfId="0" applyAlignment="1" applyFont="1">
      <alignment horizontal="left" shrinkToFit="0" vertical="center" wrapText="1"/>
    </xf>
    <xf borderId="0" fillId="0" fontId="13" numFmtId="0" xfId="0" applyAlignment="1" applyFont="1">
      <alignment horizontal="center"/>
    </xf>
    <xf borderId="0" fillId="0" fontId="14" numFmtId="0" xfId="0" applyAlignment="1" applyFont="1">
      <alignment horizontal="center"/>
    </xf>
    <xf borderId="1" fillId="0" fontId="3" numFmtId="0" xfId="0" applyAlignment="1" applyBorder="1" applyFont="1">
      <alignment horizontal="center" textRotation="90" vertical="center"/>
    </xf>
    <xf borderId="2" fillId="0" fontId="3" numFmtId="0" xfId="0" applyAlignment="1" applyBorder="1" applyFont="1">
      <alignment horizontal="center" vertical="center"/>
    </xf>
    <xf borderId="3" fillId="0" fontId="15" numFmtId="0" xfId="0" applyBorder="1" applyFont="1"/>
    <xf borderId="4" fillId="0" fontId="15" numFmtId="0" xfId="0" applyBorder="1" applyFont="1"/>
    <xf borderId="2" fillId="0" fontId="3" numFmtId="0" xfId="0" applyAlignment="1" applyBorder="1" applyFont="1">
      <alignment horizontal="center" shrinkToFit="0" vertical="center" wrapText="1"/>
    </xf>
    <xf borderId="5" fillId="0" fontId="15" numFmtId="0" xfId="0" applyBorder="1" applyFont="1"/>
    <xf borderId="6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0" fillId="0" fontId="16" numFmtId="0" xfId="0" applyAlignment="1" applyFont="1">
      <alignment horizontal="center" vertical="center"/>
    </xf>
    <xf borderId="10" fillId="0" fontId="8" numFmtId="0" xfId="0" applyAlignment="1" applyBorder="1" applyFont="1">
      <alignment horizontal="center"/>
    </xf>
    <xf borderId="11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horizontal="center" shrinkToFit="0" vertical="center" wrapText="1"/>
    </xf>
    <xf borderId="14" fillId="0" fontId="3" numFmtId="0" xfId="0" applyAlignment="1" applyBorder="1" applyFont="1">
      <alignment horizontal="center" shrinkToFit="0" vertical="center" wrapText="1"/>
    </xf>
    <xf borderId="15" fillId="0" fontId="3" numFmtId="0" xfId="0" applyAlignment="1" applyBorder="1" applyFont="1">
      <alignment horizontal="center" shrinkToFit="0" vertical="center" wrapText="1"/>
    </xf>
    <xf borderId="16" fillId="0" fontId="8" numFmtId="0" xfId="0" applyAlignment="1" applyBorder="1" applyFont="1">
      <alignment horizontal="center"/>
    </xf>
    <xf borderId="17" fillId="0" fontId="3" numFmtId="0" xfId="0" applyAlignment="1" applyBorder="1" applyFont="1">
      <alignment horizontal="center" shrinkToFit="0" vertical="center" wrapText="1"/>
    </xf>
    <xf borderId="18" fillId="0" fontId="3" numFmtId="0" xfId="0" applyAlignment="1" applyBorder="1" applyFont="1">
      <alignment horizontal="center" shrinkToFit="0" vertical="center" wrapText="1"/>
    </xf>
    <xf borderId="19" fillId="0" fontId="3" numFmtId="0" xfId="0" applyAlignment="1" applyBorder="1" applyFont="1">
      <alignment horizontal="center" shrinkToFit="0" vertical="center" wrapText="1"/>
    </xf>
    <xf borderId="20" fillId="0" fontId="3" numFmtId="0" xfId="0" applyAlignment="1" applyBorder="1" applyFont="1">
      <alignment horizontal="center" shrinkToFit="0" vertical="center" wrapText="1"/>
    </xf>
    <xf borderId="21" fillId="0" fontId="3" numFmtId="0" xfId="0" applyAlignment="1" applyBorder="1" applyFont="1">
      <alignment horizontal="center" shrinkToFit="0" vertical="center" wrapText="1"/>
    </xf>
    <xf borderId="17" fillId="2" fontId="3" numFmtId="0" xfId="0" applyAlignment="1" applyBorder="1" applyFill="1" applyFont="1">
      <alignment horizontal="center" shrinkToFit="0" vertical="center" wrapText="1"/>
    </xf>
    <xf borderId="18" fillId="2" fontId="3" numFmtId="0" xfId="0" applyAlignment="1" applyBorder="1" applyFont="1">
      <alignment horizontal="center" shrinkToFit="0" vertical="center" wrapText="1"/>
    </xf>
    <xf borderId="22" fillId="2" fontId="3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/>
    </xf>
    <xf borderId="0" fillId="0" fontId="3" numFmtId="0" xfId="0" applyAlignment="1" applyFont="1">
      <alignment horizontal="center" shrinkToFit="0" vertical="center" wrapText="1"/>
    </xf>
    <xf borderId="0" fillId="0" fontId="17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9" numFmtId="0" xfId="0" applyAlignment="1" applyFont="1">
      <alignment horizontal="center" shrinkToFit="0" wrapText="1"/>
    </xf>
    <xf borderId="0" fillId="0" fontId="3" numFmtId="0" xfId="0" applyAlignment="1" applyFont="1">
      <alignment horizontal="center"/>
    </xf>
    <xf borderId="0" fillId="0" fontId="9" numFmtId="0" xfId="0" applyFont="1"/>
    <xf borderId="0" fillId="0" fontId="18" numFmtId="0" xfId="0" applyFont="1"/>
    <xf borderId="0" fillId="0" fontId="9" numFmtId="0" xfId="0" applyAlignment="1" applyFont="1">
      <alignment horizontal="center"/>
    </xf>
    <xf borderId="0" fillId="0" fontId="14" numFmtId="0" xfId="0" applyFont="1"/>
    <xf borderId="0" fillId="0" fontId="19" numFmtId="0" xfId="0" applyFont="1"/>
    <xf borderId="9" fillId="0" fontId="20" numFmtId="0" xfId="0" applyAlignment="1" applyBorder="1" applyFont="1">
      <alignment horizontal="center" shrinkToFit="0" vertical="center" wrapText="1"/>
    </xf>
    <xf borderId="23" fillId="0" fontId="15" numFmtId="0" xfId="0" applyBorder="1" applyFont="1"/>
    <xf borderId="9" fillId="0" fontId="14" numFmtId="0" xfId="0" applyAlignment="1" applyBorder="1" applyFont="1">
      <alignment horizontal="center" shrinkToFit="0" vertical="center" wrapText="1"/>
    </xf>
    <xf borderId="24" fillId="0" fontId="15" numFmtId="0" xfId="0" applyBorder="1" applyFont="1"/>
    <xf borderId="9" fillId="0" fontId="9" numFmtId="49" xfId="0" applyAlignment="1" applyBorder="1" applyFont="1" applyNumberFormat="1">
      <alignment horizontal="center" shrinkToFit="0" vertical="center" wrapText="1"/>
    </xf>
    <xf borderId="9" fillId="0" fontId="9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horizontal="left" vertical="center"/>
    </xf>
    <xf borderId="25" fillId="0" fontId="15" numFmtId="0" xfId="0" applyBorder="1" applyFont="1"/>
    <xf borderId="26" fillId="0" fontId="15" numFmtId="0" xfId="0" applyBorder="1" applyFont="1"/>
    <xf borderId="27" fillId="0" fontId="15" numFmtId="0" xfId="0" applyBorder="1" applyFont="1"/>
    <xf borderId="28" fillId="0" fontId="15" numFmtId="0" xfId="0" applyBorder="1" applyFont="1"/>
    <xf borderId="29" fillId="0" fontId="15" numFmtId="0" xfId="0" applyBorder="1" applyFont="1"/>
    <xf borderId="20" fillId="0" fontId="18" numFmtId="49" xfId="0" applyAlignment="1" applyBorder="1" applyFont="1" applyNumberFormat="1">
      <alignment horizontal="left" shrinkToFit="0" vertical="center" wrapText="1"/>
    </xf>
    <xf borderId="30" fillId="0" fontId="15" numFmtId="0" xfId="0" applyBorder="1" applyFont="1"/>
    <xf borderId="21" fillId="0" fontId="15" numFmtId="0" xfId="0" applyBorder="1" applyFont="1"/>
    <xf borderId="20" fillId="0" fontId="18" numFmtId="1" xfId="0" applyAlignment="1" applyBorder="1" applyFont="1" applyNumberFormat="1">
      <alignment horizontal="center" shrinkToFit="0" vertical="center" wrapText="1"/>
    </xf>
    <xf borderId="20" fillId="0" fontId="18" numFmtId="0" xfId="0" applyAlignment="1" applyBorder="1" applyFont="1">
      <alignment horizontal="center" shrinkToFit="0" vertical="center" wrapText="1"/>
    </xf>
    <xf borderId="20" fillId="0" fontId="18" numFmtId="0" xfId="0" applyAlignment="1" applyBorder="1" applyFont="1">
      <alignment horizontal="center" shrinkToFit="0" wrapText="1"/>
    </xf>
    <xf borderId="20" fillId="0" fontId="9" numFmtId="0" xfId="0" applyAlignment="1" applyBorder="1" applyFont="1">
      <alignment horizontal="center" shrinkToFit="0" vertical="center" wrapText="1"/>
    </xf>
    <xf borderId="9" fillId="0" fontId="18" numFmtId="0" xfId="0" applyAlignment="1" applyBorder="1" applyFont="1">
      <alignment horizontal="center" shrinkToFit="0" vertical="center" wrapText="1"/>
    </xf>
    <xf borderId="0" fillId="0" fontId="18" numFmtId="49" xfId="0" applyAlignment="1" applyFont="1" applyNumberFormat="1">
      <alignment horizontal="left" shrinkToFit="0" vertical="center" wrapText="1"/>
    </xf>
    <xf borderId="0" fillId="0" fontId="18" numFmtId="0" xfId="0" applyAlignment="1" applyFont="1">
      <alignment horizontal="center" shrinkToFit="0" vertical="center" wrapText="1"/>
    </xf>
    <xf borderId="24" fillId="0" fontId="18" numFmtId="0" xfId="0" applyAlignment="1" applyBorder="1" applyFont="1">
      <alignment horizontal="center" shrinkToFit="0" wrapText="1"/>
    </xf>
    <xf borderId="24" fillId="0" fontId="18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right" vertical="center"/>
    </xf>
    <xf borderId="0" fillId="0" fontId="21" numFmtId="0" xfId="0" applyFont="1"/>
    <xf borderId="0" fillId="0" fontId="10" numFmtId="0" xfId="0" applyAlignment="1" applyFont="1">
      <alignment horizontal="left" shrinkToFit="0" vertical="center" wrapText="1"/>
    </xf>
    <xf borderId="0" fillId="0" fontId="22" numFmtId="0" xfId="0" applyAlignment="1" applyFont="1">
      <alignment horizontal="center"/>
    </xf>
    <xf borderId="0" fillId="0" fontId="23" numFmtId="0" xfId="0" applyAlignment="1" applyFont="1">
      <alignment horizontal="left"/>
    </xf>
    <xf borderId="0" fillId="0" fontId="8" numFmtId="0" xfId="0" applyAlignment="1" applyFont="1">
      <alignment horizontal="left"/>
    </xf>
    <xf borderId="0" fillId="0" fontId="24" numFmtId="0" xfId="0" applyAlignment="1" applyFont="1">
      <alignment horizontal="left" shrinkToFit="0" wrapText="1"/>
    </xf>
    <xf borderId="0" fillId="0" fontId="21" numFmtId="0" xfId="0" applyAlignment="1" applyFont="1">
      <alignment horizontal="left"/>
    </xf>
    <xf borderId="0" fillId="0" fontId="10" numFmtId="0" xfId="0" applyAlignment="1" applyFont="1">
      <alignment shrinkToFit="0" vertical="center" wrapText="1"/>
    </xf>
    <xf borderId="0" fillId="0" fontId="24" numFmtId="0" xfId="0" applyAlignment="1" applyFont="1">
      <alignment horizontal="left" shrinkToFit="0" vertical="center" wrapText="1"/>
    </xf>
    <xf borderId="0" fillId="0" fontId="23" numFmtId="0" xfId="0" applyAlignment="1" applyFont="1">
      <alignment horizontal="left" shrinkToFit="0" vertical="center" wrapText="1"/>
    </xf>
    <xf borderId="0" fillId="0" fontId="10" numFmtId="0" xfId="0" applyAlignment="1" applyFont="1">
      <alignment shrinkToFit="0" wrapText="1"/>
    </xf>
    <xf borderId="0" fillId="0" fontId="24" numFmtId="0" xfId="0" applyAlignment="1" applyFont="1">
      <alignment horizontal="center"/>
    </xf>
    <xf borderId="14" fillId="0" fontId="3" numFmtId="0" xfId="0" applyAlignment="1" applyBorder="1" applyFont="1">
      <alignment horizontal="center" vertical="center"/>
    </xf>
    <xf borderId="15" fillId="0" fontId="15" numFmtId="0" xfId="0" applyBorder="1" applyFont="1"/>
    <xf borderId="31" fillId="0" fontId="15" numFmtId="0" xfId="0" applyBorder="1" applyFont="1"/>
    <xf borderId="32" fillId="0" fontId="3" numFmtId="0" xfId="0" applyAlignment="1" applyBorder="1" applyFont="1">
      <alignment horizontal="center" vertical="center"/>
    </xf>
    <xf borderId="17" fillId="0" fontId="3" numFmtId="0" xfId="0" applyAlignment="1" applyBorder="1" applyFont="1">
      <alignment horizontal="center" vertical="center"/>
    </xf>
    <xf borderId="18" fillId="0" fontId="3" numFmtId="0" xfId="0" applyAlignment="1" applyBorder="1" applyFont="1">
      <alignment horizontal="center" vertical="center"/>
    </xf>
    <xf borderId="19" fillId="0" fontId="3" numFmtId="0" xfId="0" applyAlignment="1" applyBorder="1" applyFont="1">
      <alignment horizontal="center" vertical="center"/>
    </xf>
    <xf borderId="33" fillId="0" fontId="3" numFmtId="0" xfId="0" applyAlignment="1" applyBorder="1" applyFont="1">
      <alignment horizontal="center" vertical="center"/>
    </xf>
    <xf borderId="34" fillId="0" fontId="3" numFmtId="0" xfId="0" applyAlignment="1" applyBorder="1" applyFont="1">
      <alignment horizontal="center" vertical="center"/>
    </xf>
    <xf borderId="35" fillId="0" fontId="3" numFmtId="0" xfId="0" applyAlignment="1" applyBorder="1" applyFont="1">
      <alignment horizontal="center" vertical="center"/>
    </xf>
    <xf borderId="36" fillId="0" fontId="3" numFmtId="0" xfId="0" applyAlignment="1" applyBorder="1" applyFont="1">
      <alignment horizontal="center" vertical="center"/>
    </xf>
    <xf borderId="37" fillId="0" fontId="3" numFmtId="0" xfId="0" applyAlignment="1" applyBorder="1" applyFont="1">
      <alignment horizontal="center" vertical="center"/>
    </xf>
    <xf borderId="38" fillId="0" fontId="3" numFmtId="0" xfId="0" applyAlignment="1" applyBorder="1" applyFont="1">
      <alignment horizontal="center" vertical="center"/>
    </xf>
    <xf borderId="34" fillId="0" fontId="3" numFmtId="0" xfId="0" applyAlignment="1" applyBorder="1" applyFont="1">
      <alignment horizontal="center"/>
    </xf>
    <xf borderId="34" fillId="2" fontId="3" numFmtId="0" xfId="0" applyAlignment="1" applyBorder="1" applyFont="1">
      <alignment shrinkToFit="0" wrapText="1"/>
    </xf>
    <xf borderId="34" fillId="2" fontId="25" numFmtId="0" xfId="0" applyAlignment="1" applyBorder="1" applyFont="1">
      <alignment shrinkToFit="0" wrapText="1"/>
    </xf>
    <xf borderId="39" fillId="0" fontId="3" numFmtId="0" xfId="0" applyAlignment="1" applyBorder="1" applyFont="1">
      <alignment horizontal="center"/>
    </xf>
    <xf borderId="40" fillId="0" fontId="15" numFmtId="0" xfId="0" applyBorder="1" applyFont="1"/>
    <xf borderId="41" fillId="0" fontId="15" numFmtId="0" xfId="0" applyBorder="1" applyFont="1"/>
    <xf borderId="0" fillId="0" fontId="26" numFmtId="0" xfId="0" applyAlignment="1" applyFont="1">
      <alignment horizontal="center" shrinkToFit="0" wrapText="1"/>
    </xf>
    <xf borderId="0" fillId="0" fontId="13" numFmtId="0" xfId="0" applyFont="1"/>
    <xf borderId="0" fillId="0" fontId="23" numFmtId="0" xfId="0" applyFont="1"/>
    <xf borderId="42" fillId="2" fontId="27" numFmtId="0" xfId="0" applyAlignment="1" applyBorder="1" applyFont="1">
      <alignment horizontal="center" shrinkToFit="0" vertical="center" wrapText="1"/>
    </xf>
    <xf borderId="43" fillId="0" fontId="15" numFmtId="0" xfId="0" applyBorder="1" applyFont="1"/>
    <xf borderId="39" fillId="2" fontId="9" numFmtId="0" xfId="0" applyAlignment="1" applyBorder="1" applyFont="1">
      <alignment horizontal="center" shrinkToFit="0" vertical="center" wrapText="1"/>
    </xf>
    <xf borderId="44" fillId="2" fontId="9" numFmtId="0" xfId="0" applyAlignment="1" applyBorder="1" applyFont="1">
      <alignment horizontal="center" shrinkToFit="0" vertical="center" wrapText="1"/>
    </xf>
    <xf borderId="45" fillId="2" fontId="11" numFmtId="0" xfId="0" applyAlignment="1" applyBorder="1" applyFont="1">
      <alignment horizontal="center" vertical="center"/>
    </xf>
    <xf borderId="42" fillId="2" fontId="9" numFmtId="49" xfId="0" applyAlignment="1" applyBorder="1" applyFont="1" applyNumberFormat="1">
      <alignment horizontal="center" shrinkToFit="0" vertical="center" wrapText="1"/>
    </xf>
    <xf borderId="45" fillId="2" fontId="26" numFmtId="49" xfId="0" applyAlignment="1" applyBorder="1" applyFont="1" applyNumberFormat="1">
      <alignment horizontal="right" vertical="center"/>
    </xf>
    <xf borderId="44" fillId="2" fontId="14" numFmtId="0" xfId="0" applyAlignment="1" applyBorder="1" applyFont="1">
      <alignment horizontal="center" shrinkToFit="0" vertical="center" wrapText="1"/>
    </xf>
    <xf borderId="46" fillId="0" fontId="15" numFmtId="0" xfId="0" applyBorder="1" applyFont="1"/>
    <xf borderId="47" fillId="0" fontId="15" numFmtId="0" xfId="0" applyBorder="1" applyFont="1"/>
    <xf borderId="48" fillId="0" fontId="15" numFmtId="0" xfId="0" applyBorder="1" applyFont="1"/>
    <xf borderId="45" fillId="2" fontId="11" numFmtId="49" xfId="0" applyAlignment="1" applyBorder="1" applyFont="1" applyNumberFormat="1">
      <alignment horizontal="right" vertical="center"/>
    </xf>
    <xf borderId="49" fillId="0" fontId="15" numFmtId="0" xfId="0" applyBorder="1" applyFont="1"/>
    <xf borderId="50" fillId="0" fontId="15" numFmtId="0" xfId="0" applyBorder="1" applyFont="1"/>
    <xf borderId="51" fillId="0" fontId="15" numFmtId="0" xfId="0" applyBorder="1" applyFont="1"/>
    <xf borderId="32" fillId="2" fontId="18" numFmtId="0" xfId="0" applyAlignment="1" applyBorder="1" applyFont="1">
      <alignment horizontal="center" shrinkToFit="0" vertical="center" wrapText="1"/>
    </xf>
    <xf borderId="20" fillId="2" fontId="18" numFmtId="0" xfId="0" applyAlignment="1" applyBorder="1" applyFont="1">
      <alignment horizontal="center" shrinkToFit="0" vertical="center" wrapText="1"/>
    </xf>
    <xf borderId="52" fillId="2" fontId="18" numFmtId="0" xfId="0" applyAlignment="1" applyBorder="1" applyFont="1">
      <alignment horizontal="center" shrinkToFit="0" vertical="center" wrapText="1"/>
    </xf>
    <xf borderId="53" fillId="0" fontId="15" numFmtId="0" xfId="0" applyBorder="1" applyFont="1"/>
    <xf borderId="32" fillId="2" fontId="17" numFmtId="49" xfId="0" applyAlignment="1" applyBorder="1" applyFont="1" applyNumberFormat="1">
      <alignment horizontal="center" shrinkToFit="0" vertical="center" wrapText="1"/>
    </xf>
    <xf borderId="32" fillId="2" fontId="18" numFmtId="0" xfId="0" applyAlignment="1" applyBorder="1" applyFont="1">
      <alignment horizontal="center" shrinkToFit="0" wrapText="1"/>
    </xf>
    <xf borderId="20" fillId="2" fontId="18" numFmtId="0" xfId="0" applyAlignment="1" applyBorder="1" applyFont="1">
      <alignment horizontal="center" shrinkToFit="0" wrapText="1"/>
    </xf>
    <xf borderId="54" fillId="2" fontId="17" numFmtId="49" xfId="0" applyAlignment="1" applyBorder="1" applyFont="1" applyNumberFormat="1">
      <alignment horizontal="center" shrinkToFit="0" vertical="center" wrapText="1"/>
    </xf>
    <xf borderId="9" fillId="2" fontId="18" numFmtId="0" xfId="0" applyAlignment="1" applyBorder="1" applyFont="1">
      <alignment horizontal="center" shrinkToFit="0" vertical="center" wrapText="1"/>
    </xf>
    <xf borderId="55" fillId="0" fontId="15" numFmtId="0" xfId="0" applyBorder="1" applyFont="1"/>
    <xf borderId="45" fillId="2" fontId="3" numFmtId="0" xfId="0" applyAlignment="1" applyBorder="1" applyFont="1">
      <alignment horizontal="right" vertical="center"/>
    </xf>
    <xf borderId="54" fillId="2" fontId="18" numFmtId="0" xfId="0" applyAlignment="1" applyBorder="1" applyFont="1">
      <alignment horizontal="center" shrinkToFit="0" vertical="center" wrapText="1"/>
    </xf>
    <xf borderId="38" fillId="2" fontId="3" numFmtId="0" xfId="0" applyAlignment="1" applyBorder="1" applyFont="1">
      <alignment horizontal="center" shrinkToFit="0" wrapText="1"/>
    </xf>
    <xf borderId="36" fillId="0" fontId="15" numFmtId="0" xfId="0" applyBorder="1" applyFont="1"/>
    <xf borderId="37" fillId="2" fontId="18" numFmtId="0" xfId="0" applyAlignment="1" applyBorder="1" applyFont="1">
      <alignment horizontal="center" shrinkToFit="0" wrapText="1"/>
    </xf>
    <xf borderId="56" fillId="0" fontId="15" numFmtId="0" xfId="0" applyBorder="1" applyFont="1"/>
    <xf borderId="37" fillId="2" fontId="18" numFmtId="0" xfId="0" applyAlignment="1" applyBorder="1" applyFont="1">
      <alignment horizontal="center" shrinkToFit="0" vertical="center" wrapText="1"/>
    </xf>
    <xf borderId="57" fillId="0" fontId="15" numFmtId="0" xfId="0" applyBorder="1" applyFont="1"/>
    <xf borderId="58" fillId="0" fontId="15" numFmtId="0" xfId="0" applyBorder="1" applyFont="1"/>
    <xf borderId="59" fillId="0" fontId="15" numFmtId="0" xfId="0" applyBorder="1" applyFont="1"/>
    <xf borderId="60" fillId="0" fontId="15" numFmtId="0" xfId="0" applyBorder="1" applyFont="1"/>
    <xf borderId="61" fillId="0" fontId="15" numFmtId="0" xfId="0" applyBorder="1" applyFont="1"/>
    <xf borderId="45" fillId="2" fontId="11" numFmtId="0" xfId="0" applyAlignment="1" applyBorder="1" applyFont="1">
      <alignment horizontal="right" vertical="center"/>
    </xf>
    <xf borderId="62" fillId="0" fontId="15" numFmtId="0" xfId="0" applyBorder="1" applyFont="1"/>
    <xf borderId="62" fillId="0" fontId="14" numFmtId="164" xfId="0" applyAlignment="1" applyBorder="1" applyFont="1" applyNumberFormat="1">
      <alignment horizontal="center" shrinkToFit="0" vertical="center" wrapText="1"/>
    </xf>
    <xf borderId="0" fillId="0" fontId="3" numFmtId="164" xfId="0" applyAlignment="1" applyFont="1" applyNumberFormat="1">
      <alignment vertical="center"/>
    </xf>
    <xf borderId="63" fillId="0" fontId="3" numFmtId="0" xfId="0" applyAlignment="1" applyBorder="1" applyFont="1">
      <alignment horizontal="center" textRotation="90" vertical="center"/>
    </xf>
    <xf borderId="63" fillId="0" fontId="3" numFmtId="164" xfId="0" applyAlignment="1" applyBorder="1" applyFont="1" applyNumberFormat="1">
      <alignment horizontal="center" vertical="center"/>
    </xf>
    <xf borderId="2" fillId="0" fontId="3" numFmtId="164" xfId="0" applyAlignment="1" applyBorder="1" applyFont="1" applyNumberFormat="1">
      <alignment horizontal="center" shrinkToFit="0" vertical="center" wrapText="1"/>
    </xf>
    <xf borderId="63" fillId="0" fontId="3" numFmtId="164" xfId="0" applyAlignment="1" applyBorder="1" applyFont="1" applyNumberFormat="1">
      <alignment horizontal="center" shrinkToFit="0" textRotation="90" vertical="center" wrapText="1"/>
    </xf>
    <xf borderId="42" fillId="0" fontId="3" numFmtId="0" xfId="0" applyAlignment="1" applyBorder="1" applyFont="1">
      <alignment horizontal="center" shrinkToFit="0" vertical="center" wrapText="1"/>
    </xf>
    <xf borderId="0" fillId="0" fontId="28" numFmtId="0" xfId="0" applyAlignment="1" applyFont="1">
      <alignment vertical="center"/>
    </xf>
    <xf borderId="64" fillId="0" fontId="15" numFmtId="0" xfId="0" applyBorder="1" applyFont="1"/>
    <xf borderId="6" fillId="0" fontId="3" numFmtId="164" xfId="0" applyAlignment="1" applyBorder="1" applyFont="1" applyNumberFormat="1">
      <alignment horizontal="center" shrinkToFit="0" textRotation="90" vertical="center" wrapText="1"/>
    </xf>
    <xf borderId="7" fillId="0" fontId="3" numFmtId="164" xfId="0" applyAlignment="1" applyBorder="1" applyFont="1" applyNumberFormat="1">
      <alignment horizontal="center" shrinkToFit="0" textRotation="90" vertical="center" wrapText="1"/>
    </xf>
    <xf borderId="20" fillId="0" fontId="3" numFmtId="164" xfId="0" applyAlignment="1" applyBorder="1" applyFont="1" applyNumberFormat="1">
      <alignment horizontal="center" shrinkToFit="0" vertical="center" wrapText="1"/>
    </xf>
    <xf borderId="20" fillId="0" fontId="3" numFmtId="164" xfId="0" applyAlignment="1" applyBorder="1" applyFont="1" applyNumberFormat="1">
      <alignment horizontal="center" vertical="center"/>
    </xf>
    <xf borderId="8" fillId="0" fontId="3" numFmtId="164" xfId="0" applyAlignment="1" applyBorder="1" applyFont="1" applyNumberFormat="1">
      <alignment horizontal="center" shrinkToFit="0" textRotation="90" vertical="center" wrapText="1"/>
    </xf>
    <xf borderId="65" fillId="0" fontId="15" numFmtId="0" xfId="0" applyBorder="1" applyFont="1"/>
    <xf borderId="66" fillId="0" fontId="15" numFmtId="0" xfId="0" applyBorder="1" applyFont="1"/>
    <xf borderId="67" fillId="0" fontId="15" numFmtId="0" xfId="0" applyBorder="1" applyFont="1"/>
    <xf borderId="42" fillId="0" fontId="3" numFmtId="0" xfId="0" applyAlignment="1" applyBorder="1" applyFont="1">
      <alignment horizontal="center" vertical="center"/>
    </xf>
    <xf borderId="68" fillId="0" fontId="3" numFmtId="0" xfId="0" applyAlignment="1" applyBorder="1" applyFont="1">
      <alignment horizontal="center" vertical="center"/>
    </xf>
    <xf borderId="69" fillId="0" fontId="3" numFmtId="0" xfId="0" applyAlignment="1" applyBorder="1" applyFont="1">
      <alignment horizontal="center" vertical="center"/>
    </xf>
    <xf borderId="70" fillId="0" fontId="3" numFmtId="0" xfId="0" applyAlignment="1" applyBorder="1" applyFont="1">
      <alignment horizontal="center" vertical="center"/>
    </xf>
    <xf borderId="71" fillId="0" fontId="3" numFmtId="0" xfId="0" applyAlignment="1" applyBorder="1" applyFont="1">
      <alignment horizontal="center" vertical="center"/>
    </xf>
    <xf borderId="72" fillId="0" fontId="3" numFmtId="0" xfId="0" applyAlignment="1" applyBorder="1" applyFont="1">
      <alignment horizontal="center" vertical="center"/>
    </xf>
    <xf borderId="73" fillId="0" fontId="15" numFmtId="0" xfId="0" applyBorder="1" applyFont="1"/>
    <xf borderId="74" fillId="0" fontId="15" numFmtId="0" xfId="0" applyBorder="1" applyFont="1"/>
    <xf borderId="75" fillId="0" fontId="15" numFmtId="0" xfId="0" applyBorder="1" applyFont="1"/>
    <xf borderId="76" fillId="0" fontId="3" numFmtId="0" xfId="0" applyAlignment="1" applyBorder="1" applyFont="1">
      <alignment horizontal="center" vertical="center"/>
    </xf>
    <xf borderId="65" fillId="0" fontId="3" numFmtId="0" xfId="0" applyAlignment="1" applyBorder="1" applyFont="1">
      <alignment horizontal="center" vertical="center"/>
    </xf>
    <xf borderId="77" fillId="0" fontId="3" numFmtId="0" xfId="0" applyAlignment="1" applyBorder="1" applyFont="1">
      <alignment horizontal="center" vertical="center"/>
    </xf>
    <xf borderId="46" fillId="0" fontId="3" numFmtId="0" xfId="0" applyAlignment="1" applyBorder="1" applyFont="1">
      <alignment horizontal="center" vertical="center"/>
    </xf>
    <xf borderId="78" fillId="0" fontId="3" numFmtId="0" xfId="0" applyAlignment="1" applyBorder="1" applyFont="1">
      <alignment horizontal="center" vertical="center"/>
    </xf>
    <xf borderId="45" fillId="2" fontId="3" numFmtId="0" xfId="0" applyAlignment="1" applyBorder="1" applyFont="1">
      <alignment horizontal="center" vertical="center"/>
    </xf>
    <xf borderId="79" fillId="2" fontId="3" numFmtId="0" xfId="0" applyAlignment="1" applyBorder="1" applyFont="1">
      <alignment horizontal="center" vertical="center"/>
    </xf>
    <xf borderId="80" fillId="2" fontId="3" numFmtId="0" xfId="0" applyAlignment="1" applyBorder="1" applyFont="1">
      <alignment horizontal="center" vertical="center"/>
    </xf>
    <xf borderId="78" fillId="0" fontId="26" numFmtId="164" xfId="0" applyAlignment="1" applyBorder="1" applyFont="1" applyNumberFormat="1">
      <alignment horizontal="center" vertical="center"/>
    </xf>
    <xf borderId="70" fillId="0" fontId="15" numFmtId="0" xfId="0" applyBorder="1" applyFont="1"/>
    <xf borderId="20" fillId="0" fontId="26" numFmtId="165" xfId="0" applyAlignment="1" applyBorder="1" applyFont="1" applyNumberFormat="1">
      <alignment horizontal="center" vertical="center"/>
    </xf>
    <xf borderId="32" fillId="0" fontId="26" numFmtId="49" xfId="0" applyAlignment="1" applyBorder="1" applyFont="1" applyNumberFormat="1">
      <alignment horizontal="center" vertical="center"/>
    </xf>
    <xf borderId="16" fillId="0" fontId="26" numFmtId="49" xfId="0" applyAlignment="1" applyBorder="1" applyFont="1" applyNumberFormat="1">
      <alignment horizontal="left" readingOrder="0" shrinkToFit="0" vertical="center" wrapText="1"/>
    </xf>
    <xf borderId="17" fillId="0" fontId="26" numFmtId="0" xfId="0" applyAlignment="1" applyBorder="1" applyFont="1">
      <alignment horizontal="center" shrinkToFit="0" vertical="center" wrapText="1"/>
    </xf>
    <xf borderId="18" fillId="0" fontId="26" numFmtId="49" xfId="0" applyAlignment="1" applyBorder="1" applyFont="1" applyNumberFormat="1">
      <alignment horizontal="center" shrinkToFit="0" vertical="center" wrapText="1"/>
    </xf>
    <xf borderId="20" fillId="0" fontId="26" numFmtId="49" xfId="0" applyAlignment="1" applyBorder="1" applyFont="1" applyNumberFormat="1">
      <alignment horizontal="center" shrinkToFit="0" vertical="center" wrapText="1"/>
    </xf>
    <xf borderId="19" fillId="0" fontId="26" numFmtId="164" xfId="0" applyAlignment="1" applyBorder="1" applyFont="1" applyNumberFormat="1">
      <alignment horizontal="center" vertical="center"/>
    </xf>
    <xf borderId="53" fillId="0" fontId="26" numFmtId="166" xfId="0" applyAlignment="1" applyBorder="1" applyFont="1" applyNumberFormat="1">
      <alignment horizontal="center" vertical="center"/>
    </xf>
    <xf borderId="32" fillId="0" fontId="26" numFmtId="0" xfId="0" applyAlignment="1" applyBorder="1" applyFont="1">
      <alignment horizontal="center" shrinkToFit="0" vertical="center" wrapText="1"/>
    </xf>
    <xf borderId="18" fillId="0" fontId="26" numFmtId="0" xfId="0" applyAlignment="1" applyBorder="1" applyFont="1">
      <alignment horizontal="center" shrinkToFit="0" vertical="center" wrapText="1"/>
    </xf>
    <xf borderId="19" fillId="0" fontId="26" numFmtId="0" xfId="0" applyAlignment="1" applyBorder="1" applyFont="1">
      <alignment horizontal="center" shrinkToFit="0" vertical="center" wrapText="1"/>
    </xf>
    <xf borderId="30" fillId="0" fontId="3" numFmtId="0" xfId="0" applyAlignment="1" applyBorder="1" applyFont="1">
      <alignment horizontal="center" shrinkToFit="0" vertical="center" wrapText="1"/>
    </xf>
    <xf borderId="81" fillId="0" fontId="3" numFmtId="0" xfId="0" applyAlignment="1" applyBorder="1" applyFont="1">
      <alignment horizontal="center" shrinkToFit="0" vertical="center" wrapText="1"/>
    </xf>
    <xf borderId="16" fillId="0" fontId="26" numFmtId="49" xfId="0" applyAlignment="1" applyBorder="1" applyFont="1" applyNumberFormat="1">
      <alignment horizontal="left" shrinkToFit="0" vertical="center" wrapText="1"/>
    </xf>
    <xf borderId="18" fillId="0" fontId="3" numFmtId="164" xfId="0" applyAlignment="1" applyBorder="1" applyFont="1" applyNumberFormat="1">
      <alignment vertical="center"/>
    </xf>
    <xf borderId="82" fillId="0" fontId="3" numFmtId="0" xfId="0" applyAlignment="1" applyBorder="1" applyFont="1">
      <alignment horizontal="center" shrinkToFit="0" vertical="center" wrapText="1"/>
    </xf>
    <xf borderId="83" fillId="0" fontId="26" numFmtId="49" xfId="0" applyAlignment="1" applyBorder="1" applyFont="1" applyNumberFormat="1">
      <alignment horizontal="center" vertical="center"/>
    </xf>
    <xf borderId="53" fillId="0" fontId="26" numFmtId="49" xfId="0" applyAlignment="1" applyBorder="1" applyFont="1" applyNumberFormat="1">
      <alignment shrinkToFit="0" vertical="center" wrapText="1"/>
    </xf>
    <xf borderId="17" fillId="0" fontId="26" numFmtId="164" xfId="0" applyAlignment="1" applyBorder="1" applyFont="1" applyNumberFormat="1">
      <alignment horizontal="center" vertical="center"/>
    </xf>
    <xf borderId="55" fillId="0" fontId="26" numFmtId="166" xfId="0" applyAlignment="1" applyBorder="1" applyFont="1" applyNumberFormat="1">
      <alignment horizontal="center" vertical="center"/>
    </xf>
    <xf borderId="20" fillId="0" fontId="26" numFmtId="0" xfId="0" applyAlignment="1" applyBorder="1" applyFont="1">
      <alignment horizontal="center" shrinkToFit="0" vertical="center" wrapText="1"/>
    </xf>
    <xf borderId="19" fillId="0" fontId="29" numFmtId="165" xfId="0" applyAlignment="1" applyBorder="1" applyFont="1" applyNumberFormat="1">
      <alignment horizontal="center" vertical="center"/>
    </xf>
    <xf borderId="19" fillId="0" fontId="3" numFmtId="164" xfId="0" applyAlignment="1" applyBorder="1" applyFont="1" applyNumberFormat="1">
      <alignment horizontal="center" vertical="center"/>
    </xf>
    <xf borderId="78" fillId="0" fontId="26" numFmtId="0" xfId="0" applyAlignment="1" applyBorder="1" applyFont="1">
      <alignment horizontal="center" shrinkToFit="0" vertical="center" wrapText="1"/>
    </xf>
    <xf borderId="84" fillId="0" fontId="15" numFmtId="0" xfId="0" applyBorder="1" applyFont="1"/>
    <xf borderId="84" fillId="0" fontId="26" numFmtId="0" xfId="0" applyAlignment="1" applyBorder="1" applyFont="1">
      <alignment horizontal="center" shrinkToFit="0" vertical="center" wrapText="1"/>
    </xf>
    <xf borderId="77" fillId="0" fontId="26" numFmtId="0" xfId="0" applyAlignment="1" applyBorder="1" applyFont="1">
      <alignment horizontal="center" shrinkToFit="0" vertical="center" wrapText="1"/>
    </xf>
    <xf borderId="77" fillId="0" fontId="30" numFmtId="167" xfId="0" applyAlignment="1" applyBorder="1" applyFont="1" applyNumberFormat="1">
      <alignment horizontal="center" shrinkToFit="0" vertical="center" wrapText="1"/>
    </xf>
    <xf borderId="77" fillId="0" fontId="30" numFmtId="1" xfId="0" applyAlignment="1" applyBorder="1" applyFont="1" applyNumberFormat="1">
      <alignment horizontal="center" shrinkToFit="0" vertical="center" wrapText="1"/>
    </xf>
    <xf borderId="72" fillId="0" fontId="30" numFmtId="1" xfId="0" applyAlignment="1" applyBorder="1" applyFont="1" applyNumberFormat="1">
      <alignment horizontal="center" shrinkToFit="0" vertical="center" wrapText="1"/>
    </xf>
    <xf borderId="84" fillId="0" fontId="30" numFmtId="1" xfId="0" applyAlignment="1" applyBorder="1" applyFont="1" applyNumberFormat="1">
      <alignment horizontal="center" shrinkToFit="0" vertical="center" wrapText="1"/>
    </xf>
    <xf borderId="9" fillId="0" fontId="26" numFmtId="0" xfId="0" applyAlignment="1" applyBorder="1" applyFont="1">
      <alignment horizontal="center" shrinkToFit="0" vertical="center" wrapText="1"/>
    </xf>
    <xf borderId="10" fillId="0" fontId="26" numFmtId="49" xfId="0" applyAlignment="1" applyBorder="1" applyFont="1" applyNumberFormat="1">
      <alignment horizontal="center" vertical="center"/>
    </xf>
    <xf borderId="3" fillId="0" fontId="26" numFmtId="49" xfId="0" applyAlignment="1" applyBorder="1" applyFont="1" applyNumberFormat="1">
      <alignment horizontal="left" shrinkToFit="0" vertical="center" wrapText="1"/>
    </xf>
    <xf borderId="11" fillId="0" fontId="26" numFmtId="49" xfId="0" applyAlignment="1" applyBorder="1" applyFont="1" applyNumberFormat="1">
      <alignment horizontal="center" vertical="center"/>
    </xf>
    <xf borderId="12" fillId="0" fontId="26" numFmtId="49" xfId="0" applyAlignment="1" applyBorder="1" applyFont="1" applyNumberFormat="1">
      <alignment horizontal="center" vertical="center"/>
    </xf>
    <xf borderId="13" fillId="0" fontId="26" numFmtId="0" xfId="0" applyAlignment="1" applyBorder="1" applyFont="1">
      <alignment horizontal="center" vertical="center"/>
    </xf>
    <xf borderId="2" fillId="0" fontId="26" numFmtId="1" xfId="0" applyAlignment="1" applyBorder="1" applyFont="1" applyNumberFormat="1">
      <alignment horizontal="center" vertical="center"/>
    </xf>
    <xf borderId="11" fillId="0" fontId="26" numFmtId="1" xfId="0" applyAlignment="1" applyBorder="1" applyFont="1" applyNumberFormat="1">
      <alignment horizontal="center" shrinkToFit="0" vertical="center" wrapText="1"/>
    </xf>
    <xf borderId="12" fillId="0" fontId="26" numFmtId="1" xfId="0" applyAlignment="1" applyBorder="1" applyFont="1" applyNumberFormat="1">
      <alignment horizontal="center" vertical="center"/>
    </xf>
    <xf borderId="13" fillId="0" fontId="26" numFmtId="1" xfId="0" applyAlignment="1" applyBorder="1" applyFont="1" applyNumberFormat="1">
      <alignment horizontal="center" shrinkToFit="0" vertical="center" wrapText="1"/>
    </xf>
    <xf borderId="15" fillId="0" fontId="26" numFmtId="0" xfId="0" applyAlignment="1" applyBorder="1" applyFont="1">
      <alignment horizontal="center" shrinkToFit="0" vertical="center" wrapText="1"/>
    </xf>
    <xf borderId="3" fillId="0" fontId="26" numFmtId="0" xfId="0" applyAlignment="1" applyBorder="1" applyFont="1">
      <alignment horizontal="center" shrinkToFit="0" vertical="center" wrapText="1"/>
    </xf>
    <xf borderId="13" fillId="0" fontId="26" numFmtId="0" xfId="0" applyAlignment="1" applyBorder="1" applyFont="1">
      <alignment horizontal="center" shrinkToFit="0" vertical="center" wrapText="1"/>
    </xf>
    <xf borderId="85" fillId="0" fontId="3" numFmtId="0" xfId="0" applyAlignment="1" applyBorder="1" applyFont="1">
      <alignment horizontal="center" shrinkToFit="0" vertical="center" wrapText="1"/>
    </xf>
    <xf borderId="55" fillId="0" fontId="26" numFmtId="49" xfId="0" applyAlignment="1" applyBorder="1" applyFont="1" applyNumberFormat="1">
      <alignment shrinkToFit="0" vertical="center" wrapText="1"/>
    </xf>
    <xf borderId="7" fillId="0" fontId="26" numFmtId="0" xfId="0" applyAlignment="1" applyBorder="1" applyFont="1">
      <alignment horizontal="center" shrinkToFit="0" vertical="center" wrapText="1"/>
    </xf>
    <xf borderId="8" fillId="0" fontId="26" numFmtId="0" xfId="0" applyAlignment="1" applyBorder="1" applyFont="1">
      <alignment horizontal="center" shrinkToFit="0" vertical="center" wrapText="1"/>
    </xf>
    <xf borderId="54" fillId="0" fontId="26" numFmtId="0" xfId="0" applyAlignment="1" applyBorder="1" applyFont="1">
      <alignment horizontal="center" shrinkToFit="0" vertical="center" wrapText="1"/>
    </xf>
    <xf borderId="6" fillId="0" fontId="26" numFmtId="0" xfId="0" applyAlignment="1" applyBorder="1" applyFont="1">
      <alignment horizontal="center" shrinkToFit="0" vertical="center" wrapText="1"/>
    </xf>
    <xf borderId="23" fillId="0" fontId="3" numFmtId="0" xfId="0" applyAlignment="1" applyBorder="1" applyFont="1">
      <alignment horizontal="center" shrinkToFit="0" vertical="center" wrapText="1"/>
    </xf>
    <xf borderId="24" fillId="0" fontId="3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center" shrinkToFit="0" vertical="center" wrapText="1"/>
    </xf>
    <xf borderId="86" fillId="0" fontId="3" numFmtId="0" xfId="0" applyAlignment="1" applyBorder="1" applyFont="1">
      <alignment horizontal="center" shrinkToFit="0" vertical="center" wrapText="1"/>
    </xf>
    <xf borderId="87" fillId="0" fontId="15" numFmtId="0" xfId="0" applyBorder="1" applyFont="1"/>
    <xf borderId="88" fillId="0" fontId="15" numFmtId="0" xfId="0" applyBorder="1" applyFont="1"/>
    <xf borderId="89" fillId="0" fontId="15" numFmtId="0" xfId="0" applyBorder="1" applyFont="1"/>
    <xf borderId="16" fillId="0" fontId="26" numFmtId="49" xfId="0" applyAlignment="1" applyBorder="1" applyFont="1" applyNumberFormat="1">
      <alignment horizontal="center" vertical="center"/>
    </xf>
    <xf borderId="18" fillId="0" fontId="26" numFmtId="0" xfId="0" applyAlignment="1" applyBorder="1" applyFont="1">
      <alignment shrinkToFit="0" wrapText="1"/>
    </xf>
    <xf borderId="30" fillId="0" fontId="26" numFmtId="0" xfId="0" applyAlignment="1" applyBorder="1" applyFont="1">
      <alignment horizontal="center" shrinkToFit="0" vertical="center" wrapText="1"/>
    </xf>
    <xf borderId="77" fillId="0" fontId="26" numFmtId="167" xfId="0" applyAlignment="1" applyBorder="1" applyFont="1" applyNumberFormat="1">
      <alignment horizontal="center" shrinkToFit="0" vertical="center" wrapText="1"/>
    </xf>
    <xf borderId="77" fillId="0" fontId="26" numFmtId="1" xfId="0" applyAlignment="1" applyBorder="1" applyFont="1" applyNumberFormat="1">
      <alignment horizontal="center" shrinkToFit="0" vertical="center" wrapText="1"/>
    </xf>
    <xf borderId="72" fillId="0" fontId="26" numFmtId="1" xfId="0" applyAlignment="1" applyBorder="1" applyFont="1" applyNumberFormat="1">
      <alignment horizontal="center" shrinkToFit="0" vertical="center" wrapText="1"/>
    </xf>
    <xf borderId="90" fillId="2" fontId="26" numFmtId="1" xfId="0" applyAlignment="1" applyBorder="1" applyFont="1" applyNumberFormat="1">
      <alignment horizontal="center" shrinkToFit="0" vertical="center" wrapText="1"/>
    </xf>
    <xf borderId="77" fillId="2" fontId="26" numFmtId="1" xfId="0" applyAlignment="1" applyBorder="1" applyFont="1" applyNumberFormat="1">
      <alignment horizontal="center" shrinkToFit="0" vertical="center" wrapText="1"/>
    </xf>
    <xf borderId="2" fillId="0" fontId="26" numFmtId="49" xfId="0" applyAlignment="1" applyBorder="1" applyFont="1" applyNumberFormat="1">
      <alignment horizontal="center" vertical="center"/>
    </xf>
    <xf borderId="91" fillId="0" fontId="26" numFmtId="0" xfId="0" applyAlignment="1" applyBorder="1" applyFont="1">
      <alignment horizontal="left" shrinkToFit="0" vertical="center" wrapText="1"/>
    </xf>
    <xf borderId="91" fillId="0" fontId="26" numFmtId="0" xfId="0" applyAlignment="1" applyBorder="1" applyFont="1">
      <alignment horizontal="center" shrinkToFit="0" vertical="center" wrapText="1"/>
    </xf>
    <xf borderId="32" fillId="0" fontId="26" numFmtId="1" xfId="0" applyAlignment="1" applyBorder="1" applyFont="1" applyNumberFormat="1">
      <alignment horizontal="center" shrinkToFit="0" vertical="center" wrapText="1"/>
    </xf>
    <xf borderId="11" fillId="0" fontId="26" numFmtId="0" xfId="0" applyAlignment="1" applyBorder="1" applyFont="1">
      <alignment horizontal="center" shrinkToFit="0" vertical="center" wrapText="1"/>
    </xf>
    <xf borderId="12" fillId="0" fontId="26" numFmtId="0" xfId="0" applyAlignment="1" applyBorder="1" applyFont="1">
      <alignment horizontal="center" shrinkToFit="0" vertical="center" wrapText="1"/>
    </xf>
    <xf borderId="15" fillId="0" fontId="26" numFmtId="1" xfId="0" applyAlignment="1" applyBorder="1" applyFont="1" applyNumberFormat="1">
      <alignment horizontal="center" vertical="center"/>
    </xf>
    <xf borderId="3" fillId="0" fontId="26" numFmtId="1" xfId="0" applyAlignment="1" applyBorder="1" applyFont="1" applyNumberFormat="1">
      <alignment horizontal="center" vertical="center"/>
    </xf>
    <xf borderId="13" fillId="0" fontId="26" numFmtId="1" xfId="0" applyAlignment="1" applyBorder="1" applyFont="1" applyNumberFormat="1">
      <alignment horizontal="center" vertical="center"/>
    </xf>
    <xf borderId="85" fillId="0" fontId="26" numFmtId="167" xfId="0" applyAlignment="1" applyBorder="1" applyFont="1" applyNumberFormat="1">
      <alignment horizontal="center" vertical="center"/>
    </xf>
    <xf borderId="54" fillId="0" fontId="26" numFmtId="49" xfId="0" applyAlignment="1" applyBorder="1" applyFont="1" applyNumberFormat="1">
      <alignment horizontal="center" vertical="center"/>
    </xf>
    <xf borderId="64" fillId="0" fontId="26" numFmtId="0" xfId="0" applyAlignment="1" applyBorder="1" applyFont="1">
      <alignment horizontal="left" shrinkToFit="0" vertical="center" wrapText="1"/>
    </xf>
    <xf borderId="65" fillId="0" fontId="3" numFmtId="0" xfId="0" applyAlignment="1" applyBorder="1" applyFont="1">
      <alignment horizontal="center" shrinkToFit="0" vertical="center" wrapText="1"/>
    </xf>
    <xf borderId="66" fillId="0" fontId="26" numFmtId="0" xfId="0" applyAlignment="1" applyBorder="1" applyFont="1">
      <alignment horizontal="center" shrinkToFit="0" vertical="center" wrapText="1"/>
    </xf>
    <xf borderId="66" fillId="0" fontId="3" numFmtId="0" xfId="0" applyAlignment="1" applyBorder="1" applyFont="1">
      <alignment horizontal="center" shrinkToFit="0" vertical="center" wrapText="1"/>
    </xf>
    <xf borderId="67" fillId="0" fontId="31" numFmtId="165" xfId="0" applyAlignment="1" applyBorder="1" applyFont="1" applyNumberFormat="1">
      <alignment horizontal="center" vertical="center"/>
    </xf>
    <xf borderId="64" fillId="0" fontId="26" numFmtId="167" xfId="0" applyAlignment="1" applyBorder="1" applyFont="1" applyNumberFormat="1">
      <alignment horizontal="center" vertical="center"/>
    </xf>
    <xf borderId="54" fillId="0" fontId="26" numFmtId="1" xfId="0" applyAlignment="1" applyBorder="1" applyFont="1" applyNumberFormat="1">
      <alignment horizontal="center" shrinkToFit="0" vertical="center" wrapText="1"/>
    </xf>
    <xf borderId="8" fillId="0" fontId="26" numFmtId="1" xfId="0" applyAlignment="1" applyBorder="1" applyFont="1" applyNumberFormat="1">
      <alignment horizontal="center" shrinkToFit="0" vertical="center" wrapText="1"/>
    </xf>
    <xf borderId="26" fillId="0" fontId="26" numFmtId="167" xfId="0" applyAlignment="1" applyBorder="1" applyFont="1" applyNumberFormat="1">
      <alignment horizontal="center" vertical="center"/>
    </xf>
    <xf borderId="0" fillId="0" fontId="26" numFmtId="167" xfId="0" applyAlignment="1" applyFont="1" applyNumberFormat="1">
      <alignment horizontal="center" vertical="center"/>
    </xf>
    <xf borderId="67" fillId="0" fontId="26" numFmtId="1" xfId="0" applyAlignment="1" applyBorder="1" applyFont="1" applyNumberFormat="1">
      <alignment horizontal="center" vertical="center"/>
    </xf>
    <xf borderId="92" fillId="0" fontId="26" numFmtId="167" xfId="0" applyAlignment="1" applyBorder="1" applyFont="1" applyNumberFormat="1">
      <alignment horizontal="center" vertical="center"/>
    </xf>
    <xf borderId="91" fillId="0" fontId="15" numFmtId="0" xfId="0" applyBorder="1" applyFont="1"/>
    <xf borderId="78" fillId="0" fontId="26" numFmtId="49" xfId="0" applyAlignment="1" applyBorder="1" applyFont="1" applyNumberFormat="1">
      <alignment horizontal="center" vertical="center"/>
    </xf>
    <xf borderId="0" fillId="0" fontId="26" numFmtId="1" xfId="0" applyAlignment="1" applyFont="1" applyNumberFormat="1">
      <alignment horizontal="center" vertical="center"/>
    </xf>
    <xf borderId="63" fillId="0" fontId="26" numFmtId="1" xfId="0" applyAlignment="1" applyBorder="1" applyFont="1" applyNumberFormat="1">
      <alignment horizontal="center" vertical="center"/>
    </xf>
    <xf borderId="68" fillId="0" fontId="26" numFmtId="1" xfId="0" applyAlignment="1" applyBorder="1" applyFont="1" applyNumberFormat="1">
      <alignment horizontal="center" vertical="center"/>
    </xf>
    <xf borderId="42" fillId="0" fontId="26" numFmtId="49" xfId="0" applyAlignment="1" applyBorder="1" applyFont="1" applyNumberFormat="1">
      <alignment horizontal="center" vertical="center"/>
    </xf>
    <xf borderId="93" fillId="0" fontId="26" numFmtId="49" xfId="0" applyAlignment="1" applyBorder="1" applyFont="1" applyNumberFormat="1">
      <alignment horizontal="center" vertical="center"/>
    </xf>
    <xf borderId="10" fillId="0" fontId="26" numFmtId="165" xfId="0" applyAlignment="1" applyBorder="1" applyFont="1" applyNumberFormat="1">
      <alignment horizontal="left" vertical="center"/>
    </xf>
    <xf borderId="33" fillId="0" fontId="26" numFmtId="165" xfId="0" applyAlignment="1" applyBorder="1" applyFont="1" applyNumberFormat="1">
      <alignment horizontal="center" vertical="center"/>
    </xf>
    <xf borderId="34" fillId="0" fontId="3" numFmtId="165" xfId="0" applyAlignment="1" applyBorder="1" applyFont="1" applyNumberFormat="1">
      <alignment horizontal="center" vertical="center"/>
    </xf>
    <xf borderId="37" fillId="0" fontId="3" numFmtId="165" xfId="0" applyAlignment="1" applyBorder="1" applyFont="1" applyNumberFormat="1">
      <alignment horizontal="center" vertical="center"/>
    </xf>
    <xf borderId="38" fillId="0" fontId="26" numFmtId="167" xfId="0" applyAlignment="1" applyBorder="1" applyFont="1" applyNumberFormat="1">
      <alignment horizontal="center" vertical="center"/>
    </xf>
    <xf borderId="38" fillId="0" fontId="26" numFmtId="165" xfId="0" applyAlignment="1" applyBorder="1" applyFont="1" applyNumberFormat="1">
      <alignment horizontal="center" vertical="center"/>
    </xf>
    <xf borderId="33" fillId="0" fontId="26" numFmtId="0" xfId="0" applyAlignment="1" applyBorder="1" applyFont="1">
      <alignment horizontal="center" shrinkToFit="0" vertical="center" wrapText="1"/>
    </xf>
    <xf borderId="34" fillId="0" fontId="26" numFmtId="0" xfId="0" applyAlignment="1" applyBorder="1" applyFont="1">
      <alignment horizontal="left" shrinkToFit="0" vertical="top" wrapText="1"/>
    </xf>
    <xf borderId="35" fillId="0" fontId="26" numFmtId="165" xfId="0" applyAlignment="1" applyBorder="1" applyFont="1" applyNumberFormat="1">
      <alignment horizontal="center" shrinkToFit="0" vertical="center" wrapText="1"/>
    </xf>
    <xf borderId="36" fillId="0" fontId="26" numFmtId="0" xfId="0" applyAlignment="1" applyBorder="1" applyFont="1">
      <alignment horizontal="left" shrinkToFit="0" vertical="top" wrapText="1"/>
    </xf>
    <xf borderId="56" fillId="0" fontId="26" numFmtId="0" xfId="0" applyAlignment="1" applyBorder="1" applyFont="1">
      <alignment horizontal="left" shrinkToFit="0" vertical="top" wrapText="1"/>
    </xf>
    <xf borderId="37" fillId="0" fontId="26" numFmtId="0" xfId="0" applyAlignment="1" applyBorder="1" applyFont="1">
      <alignment horizontal="left" shrinkToFit="0" vertical="top" wrapText="1"/>
    </xf>
    <xf borderId="94" fillId="0" fontId="26" numFmtId="0" xfId="0" applyAlignment="1" applyBorder="1" applyFont="1">
      <alignment horizontal="left" shrinkToFit="0" vertical="top" wrapText="1"/>
    </xf>
    <xf borderId="62" fillId="0" fontId="26" numFmtId="164" xfId="0" applyAlignment="1" applyBorder="1" applyFont="1" applyNumberFormat="1">
      <alignment horizontal="center" shrinkToFit="0" vertical="center" wrapText="1"/>
    </xf>
    <xf borderId="73" fillId="0" fontId="26" numFmtId="167" xfId="0" applyAlignment="1" applyBorder="1" applyFont="1" applyNumberFormat="1">
      <alignment horizontal="center" vertical="center"/>
    </xf>
    <xf borderId="73" fillId="0" fontId="26" numFmtId="1" xfId="0" applyAlignment="1" applyBorder="1" applyFont="1" applyNumberFormat="1">
      <alignment horizontal="center" vertical="center"/>
    </xf>
    <xf borderId="95" fillId="0" fontId="26" numFmtId="1" xfId="0" applyAlignment="1" applyBorder="1" applyFont="1" applyNumberFormat="1">
      <alignment horizontal="center" vertical="center"/>
    </xf>
    <xf borderId="42" fillId="0" fontId="26" numFmtId="0" xfId="0" applyAlignment="1" applyBorder="1" applyFont="1">
      <alignment horizontal="center" shrinkToFit="0" vertical="center" wrapText="1"/>
    </xf>
    <xf borderId="63" fillId="0" fontId="26" numFmtId="167" xfId="0" applyAlignment="1" applyBorder="1" applyFont="1" applyNumberFormat="1">
      <alignment horizontal="center" shrinkToFit="0" vertical="center" wrapText="1"/>
    </xf>
    <xf borderId="63" fillId="0" fontId="26" numFmtId="1" xfId="0" applyAlignment="1" applyBorder="1" applyFont="1" applyNumberFormat="1">
      <alignment horizontal="center" shrinkToFit="0" vertical="center" wrapText="1"/>
    </xf>
    <xf borderId="68" fillId="0" fontId="26" numFmtId="1" xfId="0" applyAlignment="1" applyBorder="1" applyFont="1" applyNumberFormat="1">
      <alignment horizontal="center" shrinkToFit="0" vertical="center" wrapText="1"/>
    </xf>
    <xf borderId="42" fillId="0" fontId="26" numFmtId="167" xfId="0" applyAlignment="1" applyBorder="1" applyFont="1" applyNumberFormat="1">
      <alignment horizontal="center" shrinkToFit="0" vertical="center" wrapText="1"/>
    </xf>
    <xf borderId="42" fillId="0" fontId="26" numFmtId="1" xfId="0" applyAlignment="1" applyBorder="1" applyFont="1" applyNumberFormat="1">
      <alignment horizontal="center" shrinkToFit="0" vertical="center" wrapText="1"/>
    </xf>
    <xf borderId="42" fillId="0" fontId="26" numFmtId="0" xfId="0" applyAlignment="1" applyBorder="1" applyFont="1">
      <alignment horizontal="center" vertical="center"/>
    </xf>
    <xf borderId="83" fillId="0" fontId="3" numFmtId="49" xfId="0" applyAlignment="1" applyBorder="1" applyFont="1" applyNumberFormat="1">
      <alignment horizontal="center" vertical="center"/>
    </xf>
    <xf borderId="51" fillId="0" fontId="3" numFmtId="49" xfId="0" applyAlignment="1" applyBorder="1" applyFont="1" applyNumberFormat="1">
      <alignment shrinkToFit="0" vertical="center" wrapText="1"/>
    </xf>
    <xf borderId="31" fillId="0" fontId="3" numFmtId="0" xfId="0" applyAlignment="1" applyBorder="1" applyFont="1">
      <alignment horizontal="center" vertical="center"/>
    </xf>
    <xf borderId="87" fillId="0" fontId="26" numFmtId="0" xfId="0" applyAlignment="1" applyBorder="1" applyFont="1">
      <alignment horizontal="center" vertical="center"/>
    </xf>
    <xf borderId="88" fillId="0" fontId="26" numFmtId="0" xfId="0" applyAlignment="1" applyBorder="1" applyFont="1">
      <alignment horizontal="center" vertical="center"/>
    </xf>
    <xf borderId="91" fillId="0" fontId="3" numFmtId="166" xfId="0" applyAlignment="1" applyBorder="1" applyFont="1" applyNumberFormat="1">
      <alignment horizontal="center" vertical="center"/>
    </xf>
    <xf borderId="31" fillId="0" fontId="3" numFmtId="165" xfId="0" applyAlignment="1" applyBorder="1" applyFont="1" applyNumberFormat="1">
      <alignment horizontal="center" vertical="center"/>
    </xf>
    <xf borderId="87" fillId="0" fontId="3" numFmtId="165" xfId="0" applyAlignment="1" applyBorder="1" applyFont="1" applyNumberFormat="1">
      <alignment horizontal="center" vertical="center"/>
    </xf>
    <xf borderId="88" fillId="0" fontId="3" numFmtId="165" xfId="0" applyAlignment="1" applyBorder="1" applyFont="1" applyNumberFormat="1">
      <alignment horizontal="center" vertical="center"/>
    </xf>
    <xf borderId="28" fillId="0" fontId="3" numFmtId="0" xfId="0" applyAlignment="1" applyBorder="1" applyFont="1">
      <alignment horizontal="center" vertical="center"/>
    </xf>
    <xf borderId="88" fillId="0" fontId="3" numFmtId="0" xfId="0" applyAlignment="1" applyBorder="1" applyFont="1">
      <alignment horizontal="center" vertical="center"/>
    </xf>
    <xf borderId="89" fillId="0" fontId="3" numFmtId="0" xfId="0" applyAlignment="1" applyBorder="1" applyFont="1">
      <alignment horizontal="center" vertical="center"/>
    </xf>
    <xf borderId="18" fillId="0" fontId="3" numFmtId="49" xfId="0" applyAlignment="1" applyBorder="1" applyFont="1" applyNumberFormat="1">
      <alignment horizontal="center" vertical="center"/>
    </xf>
    <xf borderId="28" fillId="0" fontId="26" numFmtId="0" xfId="0" applyAlignment="1" applyBorder="1" applyFont="1">
      <alignment horizontal="center" vertical="center"/>
    </xf>
    <xf borderId="18" fillId="0" fontId="3" numFmtId="49" xfId="0" applyAlignment="1" applyBorder="1" applyFont="1" applyNumberFormat="1">
      <alignment shrinkToFit="0" vertical="center" wrapText="1"/>
    </xf>
    <xf borderId="18" fillId="0" fontId="26" numFmtId="0" xfId="0" applyAlignment="1" applyBorder="1" applyFont="1">
      <alignment horizontal="center" vertical="center"/>
    </xf>
    <xf borderId="62" fillId="0" fontId="26" numFmtId="0" xfId="0" applyAlignment="1" applyBorder="1" applyFont="1">
      <alignment horizontal="center" shrinkToFit="0" vertical="center" wrapText="1"/>
    </xf>
    <xf borderId="73" fillId="0" fontId="26" numFmtId="167" xfId="0" applyAlignment="1" applyBorder="1" applyFont="1" applyNumberFormat="1">
      <alignment horizontal="center" shrinkToFit="0" vertical="center" wrapText="1"/>
    </xf>
    <xf borderId="73" fillId="0" fontId="26" numFmtId="1" xfId="0" applyAlignment="1" applyBorder="1" applyFont="1" applyNumberFormat="1">
      <alignment horizontal="center" shrinkToFit="0" vertical="center" wrapText="1"/>
    </xf>
    <xf borderId="96" fillId="2" fontId="26" numFmtId="1" xfId="0" applyAlignment="1" applyBorder="1" applyFont="1" applyNumberFormat="1">
      <alignment horizontal="center" shrinkToFit="0" vertical="center" wrapText="1"/>
    </xf>
    <xf borderId="97" fillId="2" fontId="26" numFmtId="1" xfId="0" applyAlignment="1" applyBorder="1" applyFont="1" applyNumberFormat="1">
      <alignment horizontal="center" shrinkToFit="0" vertical="center" wrapText="1"/>
    </xf>
    <xf borderId="53" fillId="0" fontId="3" numFmtId="49" xfId="0" applyAlignment="1" applyBorder="1" applyFont="1" applyNumberFormat="1">
      <alignment horizontal="left" shrinkToFit="0" vertical="center" wrapText="1"/>
    </xf>
    <xf borderId="18" fillId="0" fontId="3" numFmtId="49" xfId="0" applyAlignment="1" applyBorder="1" applyFont="1" applyNumberFormat="1">
      <alignment horizontal="center" shrinkToFit="0" vertical="center" wrapText="1"/>
    </xf>
    <xf borderId="19" fillId="0" fontId="3" numFmtId="164" xfId="0" applyAlignment="1" applyBorder="1" applyFont="1" applyNumberFormat="1">
      <alignment horizontal="center" shrinkToFit="0" vertical="center" wrapText="1"/>
    </xf>
    <xf borderId="53" fillId="0" fontId="3" numFmtId="167" xfId="0" applyAlignment="1" applyBorder="1" applyFont="1" applyNumberFormat="1">
      <alignment horizontal="center" vertical="center"/>
    </xf>
    <xf borderId="18" fillId="0" fontId="3" numFmtId="1" xfId="0" applyAlignment="1" applyBorder="1" applyFont="1" applyNumberFormat="1">
      <alignment horizontal="center" vertical="center"/>
    </xf>
    <xf borderId="29" fillId="0" fontId="3" numFmtId="167" xfId="0" applyAlignment="1" applyBorder="1" applyFont="1" applyNumberFormat="1">
      <alignment horizontal="center" shrinkToFit="0" vertical="center" wrapText="1"/>
    </xf>
    <xf borderId="27" fillId="0" fontId="3" numFmtId="0" xfId="0" applyAlignment="1" applyBorder="1" applyFont="1">
      <alignment horizontal="center" shrinkToFit="0" vertical="center" wrapText="1"/>
    </xf>
    <xf borderId="18" fillId="0" fontId="26" numFmtId="1" xfId="0" applyAlignment="1" applyBorder="1" applyFont="1" applyNumberFormat="1">
      <alignment horizontal="center" shrinkToFit="0" vertical="center" wrapText="1"/>
    </xf>
    <xf borderId="0" fillId="0" fontId="26" numFmtId="1" xfId="0" applyAlignment="1" applyFont="1" applyNumberFormat="1">
      <alignment horizontal="center" shrinkToFit="0" vertical="center" wrapText="1"/>
    </xf>
    <xf borderId="57" fillId="0" fontId="3" numFmtId="49" xfId="0" applyAlignment="1" applyBorder="1" applyFont="1" applyNumberFormat="1">
      <alignment horizontal="left" shrinkToFit="0" vertical="center" wrapText="1"/>
    </xf>
    <xf borderId="36" fillId="0" fontId="3" numFmtId="0" xfId="0" applyAlignment="1" applyBorder="1" applyFont="1">
      <alignment horizontal="center" shrinkToFit="0" vertical="center" wrapText="1"/>
    </xf>
    <xf borderId="34" fillId="0" fontId="3" numFmtId="49" xfId="0" applyAlignment="1" applyBorder="1" applyFont="1" applyNumberFormat="1">
      <alignment horizontal="center" shrinkToFit="0" vertical="center" wrapText="1"/>
    </xf>
    <xf borderId="35" fillId="0" fontId="3" numFmtId="164" xfId="0" applyAlignment="1" applyBorder="1" applyFont="1" applyNumberFormat="1">
      <alignment horizontal="center" shrinkToFit="0" vertical="center" wrapText="1"/>
    </xf>
    <xf borderId="57" fillId="0" fontId="3" numFmtId="167" xfId="0" applyAlignment="1" applyBorder="1" applyFont="1" applyNumberFormat="1">
      <alignment horizontal="center" vertical="center"/>
    </xf>
    <xf borderId="34" fillId="0" fontId="3" numFmtId="1" xfId="0" applyAlignment="1" applyBorder="1" applyFont="1" applyNumberFormat="1">
      <alignment horizontal="center" vertical="center"/>
    </xf>
    <xf borderId="34" fillId="0" fontId="3" numFmtId="0" xfId="0" applyAlignment="1" applyBorder="1" applyFont="1">
      <alignment horizontal="center" shrinkToFit="0" vertical="center" wrapText="1"/>
    </xf>
    <xf borderId="35" fillId="0" fontId="3" numFmtId="0" xfId="0" applyAlignment="1" applyBorder="1" applyFont="1">
      <alignment horizontal="center" shrinkToFit="0" vertical="center" wrapText="1"/>
    </xf>
    <xf borderId="23" fillId="0" fontId="3" numFmtId="167" xfId="0" applyAlignment="1" applyBorder="1" applyFont="1" applyNumberFormat="1">
      <alignment horizontal="center" shrinkToFit="0" vertical="center" wrapText="1"/>
    </xf>
    <xf borderId="9" fillId="0" fontId="3" numFmtId="0" xfId="0" applyAlignment="1" applyBorder="1" applyFont="1">
      <alignment horizontal="center" shrinkToFit="0" vertical="center" wrapText="1"/>
    </xf>
    <xf borderId="78" fillId="0" fontId="26" numFmtId="165" xfId="0" applyAlignment="1" applyBorder="1" applyFont="1" applyNumberFormat="1">
      <alignment horizontal="center" vertical="center"/>
    </xf>
    <xf borderId="77" fillId="0" fontId="26" numFmtId="167" xfId="0" applyAlignment="1" applyBorder="1" applyFont="1" applyNumberFormat="1">
      <alignment horizontal="center" vertical="center"/>
    </xf>
    <xf borderId="77" fillId="0" fontId="26" numFmtId="1" xfId="0" applyAlignment="1" applyBorder="1" applyFont="1" applyNumberFormat="1">
      <alignment horizontal="center" vertical="center"/>
    </xf>
    <xf borderId="62" fillId="0" fontId="26" numFmtId="165" xfId="0" applyAlignment="1" applyBorder="1" applyFont="1" applyNumberFormat="1">
      <alignment horizontal="center" vertical="center"/>
    </xf>
    <xf borderId="97" fillId="3" fontId="32" numFmtId="167" xfId="0" applyAlignment="1" applyBorder="1" applyFill="1" applyFont="1" applyNumberFormat="1">
      <alignment horizontal="center" vertical="center"/>
    </xf>
    <xf borderId="78" fillId="0" fontId="26" numFmtId="0" xfId="0" applyAlignment="1" applyBorder="1" applyFont="1">
      <alignment horizontal="right" vertical="center"/>
    </xf>
    <xf borderId="61" fillId="0" fontId="26" numFmtId="1" xfId="0" applyAlignment="1" applyBorder="1" applyFont="1" applyNumberFormat="1">
      <alignment horizontal="center" shrinkToFit="0" vertical="center" wrapText="1"/>
    </xf>
    <xf borderId="61" fillId="0" fontId="26" numFmtId="0" xfId="0" applyAlignment="1" applyBorder="1" applyFont="1">
      <alignment horizontal="center" shrinkToFit="0" vertical="center" wrapText="1"/>
    </xf>
    <xf borderId="98" fillId="0" fontId="26" numFmtId="0" xfId="0" applyAlignment="1" applyBorder="1" applyFont="1">
      <alignment horizontal="center" shrinkToFit="0" vertical="center" wrapText="1"/>
    </xf>
    <xf borderId="0" fillId="0" fontId="28" numFmtId="164" xfId="0" applyAlignment="1" applyFont="1" applyNumberFormat="1">
      <alignment vertical="center"/>
    </xf>
    <xf borderId="48" fillId="0" fontId="26" numFmtId="1" xfId="0" applyAlignment="1" applyBorder="1" applyFont="1" applyNumberFormat="1">
      <alignment horizontal="center" shrinkToFit="0" vertical="center" wrapText="1"/>
    </xf>
    <xf borderId="48" fillId="0" fontId="26" numFmtId="0" xfId="0" applyAlignment="1" applyBorder="1" applyFont="1">
      <alignment horizontal="center" shrinkToFit="0" vertical="center" wrapText="1"/>
    </xf>
    <xf borderId="99" fillId="0" fontId="26" numFmtId="0" xfId="0" applyAlignment="1" applyBorder="1" applyFont="1">
      <alignment horizontal="center" shrinkToFit="0" vertical="center" wrapText="1"/>
    </xf>
    <xf borderId="78" fillId="0" fontId="3" numFmtId="0" xfId="0" applyAlignment="1" applyBorder="1" applyFont="1">
      <alignment horizontal="center" shrinkToFit="0" vertical="center" wrapText="1"/>
    </xf>
    <xf borderId="77" fillId="0" fontId="3" numFmtId="0" xfId="0" applyAlignment="1" applyBorder="1" applyFont="1">
      <alignment horizontal="center" shrinkToFit="0" vertical="center" wrapText="1"/>
    </xf>
    <xf borderId="100" fillId="0" fontId="3" numFmtId="0" xfId="0" applyAlignment="1" applyBorder="1" applyFont="1">
      <alignment horizontal="center" shrinkToFit="0" vertical="center" wrapText="1"/>
    </xf>
    <xf borderId="42" fillId="0" fontId="26" numFmtId="0" xfId="0" applyAlignment="1" applyBorder="1" applyFont="1">
      <alignment horizontal="right" vertical="center"/>
    </xf>
    <xf borderId="62" fillId="0" fontId="3" numFmtId="0" xfId="0" applyAlignment="1" applyBorder="1" applyFont="1">
      <alignment horizontal="center" vertical="center"/>
    </xf>
    <xf borderId="98" fillId="0" fontId="3" numFmtId="0" xfId="0" applyAlignment="1" applyBorder="1" applyFont="1">
      <alignment horizontal="center" vertical="center"/>
    </xf>
    <xf borderId="78" fillId="0" fontId="26" numFmtId="164" xfId="0" applyAlignment="1" applyBorder="1" applyFont="1" applyNumberFormat="1">
      <alignment horizontal="right" vertical="center"/>
    </xf>
    <xf borderId="46" fillId="0" fontId="30" numFmtId="167" xfId="0" applyAlignment="1" applyBorder="1" applyFont="1" applyNumberFormat="1">
      <alignment horizontal="center" vertical="center"/>
    </xf>
    <xf borderId="101" fillId="0" fontId="26" numFmtId="167" xfId="0" applyAlignment="1" applyBorder="1" applyFont="1" applyNumberFormat="1">
      <alignment horizontal="center" vertical="center"/>
    </xf>
    <xf borderId="0" fillId="0" fontId="3" numFmtId="168" xfId="0" applyAlignment="1" applyFont="1" applyNumberFormat="1">
      <alignment vertical="center"/>
    </xf>
    <xf borderId="0" fillId="0" fontId="3" numFmtId="164" xfId="0" applyAlignment="1" applyFont="1" applyNumberFormat="1">
      <alignment horizontal="right" vertical="center"/>
    </xf>
    <xf borderId="20" fillId="0" fontId="26" numFmtId="167" xfId="0" applyAlignment="1" applyBorder="1" applyFont="1" applyNumberFormat="1">
      <alignment horizontal="center" vertical="center"/>
    </xf>
    <xf borderId="18" fillId="0" fontId="26" numFmtId="166" xfId="0" applyAlignment="1" applyBorder="1" applyFont="1" applyNumberFormat="1">
      <alignment horizontal="center" vertical="center"/>
    </xf>
    <xf borderId="99" fillId="0" fontId="3" numFmtId="164" xfId="0" applyAlignment="1" applyBorder="1" applyFont="1" applyNumberFormat="1">
      <alignment vertical="center"/>
    </xf>
    <xf borderId="0" fillId="0" fontId="26" numFmtId="0" xfId="0" applyAlignment="1" applyFont="1">
      <alignment horizontal="right" vertical="center"/>
    </xf>
    <xf borderId="28" fillId="0" fontId="26" numFmtId="0" xfId="0" applyAlignment="1" applyBorder="1" applyFont="1">
      <alignment horizontal="right" vertical="center"/>
    </xf>
    <xf borderId="0" fillId="0" fontId="26" numFmtId="0" xfId="0" applyAlignment="1" applyFont="1">
      <alignment horizontal="right" readingOrder="0" vertical="center"/>
    </xf>
    <xf borderId="0" fillId="0" fontId="3" numFmtId="0" xfId="0" applyAlignment="1" applyFont="1">
      <alignment horizontal="left" shrinkToFit="0" wrapText="1"/>
    </xf>
    <xf borderId="0" fillId="0" fontId="33" numFmtId="164" xfId="0" applyAlignment="1" applyFont="1" applyNumberFormat="1">
      <alignment horizontal="left"/>
    </xf>
    <xf borderId="0" fillId="0" fontId="3" numFmtId="0" xfId="0" applyAlignment="1" applyFont="1">
      <alignment horizontal="center" shrinkToFit="0" wrapText="1"/>
    </xf>
    <xf borderId="0" fillId="0" fontId="28" numFmtId="164" xfId="0" applyAlignment="1" applyFont="1" applyNumberFormat="1">
      <alignment horizontal="center" shrinkToFit="0" vertical="center" wrapText="1"/>
    </xf>
    <xf borderId="0" fillId="0" fontId="28" numFmtId="0" xfId="0" applyAlignment="1" applyFont="1">
      <alignment horizontal="center" shrinkToFit="0" vertical="center" wrapText="1"/>
    </xf>
    <xf borderId="99" fillId="0" fontId="28" numFmtId="164" xfId="0" applyAlignment="1" applyBorder="1" applyFont="1" applyNumberFormat="1">
      <alignment vertical="center"/>
    </xf>
    <xf borderId="102" fillId="0" fontId="28" numFmtId="0" xfId="0" applyAlignment="1" applyBorder="1" applyFont="1">
      <alignment vertical="center"/>
    </xf>
    <xf borderId="0" fillId="0" fontId="25" numFmtId="0" xfId="0" applyFont="1"/>
    <xf borderId="0" fillId="0" fontId="3" numFmtId="0" xfId="0" applyAlignment="1" applyFont="1">
      <alignment shrinkToFit="0" wrapText="1"/>
    </xf>
    <xf borderId="42" fillId="0" fontId="26" numFmtId="164" xfId="0" applyAlignment="1" applyBorder="1" applyFont="1" applyNumberFormat="1">
      <alignment horizontal="center" shrinkToFit="0" vertical="center" wrapText="1"/>
    </xf>
    <xf borderId="63" fillId="0" fontId="26" numFmtId="164" xfId="0" applyAlignment="1" applyBorder="1" applyFont="1" applyNumberFormat="1">
      <alignment horizontal="center" shrinkToFit="0" textRotation="90" vertical="center" wrapText="1"/>
    </xf>
    <xf borderId="70" fillId="0" fontId="26" numFmtId="164" xfId="0" applyAlignment="1" applyBorder="1" applyFont="1" applyNumberFormat="1">
      <alignment horizontal="center" shrinkToFit="0" vertical="center" wrapText="1"/>
    </xf>
    <xf borderId="0" fillId="0" fontId="26" numFmtId="164" xfId="0" applyAlignment="1" applyFont="1" applyNumberFormat="1">
      <alignment horizontal="center" shrinkToFit="0" textRotation="90" vertical="center" wrapText="1"/>
    </xf>
    <xf borderId="27" fillId="0" fontId="26" numFmtId="164" xfId="0" applyAlignment="1" applyBorder="1" applyFont="1" applyNumberFormat="1">
      <alignment horizontal="center" vertical="center"/>
    </xf>
    <xf borderId="67" fillId="0" fontId="26" numFmtId="164" xfId="0" applyAlignment="1" applyBorder="1" applyFont="1" applyNumberFormat="1">
      <alignment horizontal="center" shrinkToFit="0" textRotation="90" vertical="center" wrapText="1"/>
    </xf>
    <xf borderId="7" fillId="0" fontId="26" numFmtId="164" xfId="0" applyAlignment="1" applyBorder="1" applyFont="1" applyNumberFormat="1">
      <alignment horizontal="center" shrinkToFit="0" textRotation="90" vertical="center" wrapText="1"/>
    </xf>
    <xf borderId="30" fillId="0" fontId="26" numFmtId="164" xfId="0" applyAlignment="1" applyBorder="1" applyFont="1" applyNumberFormat="1">
      <alignment horizontal="center" shrinkToFit="0" vertical="center" wrapText="1"/>
    </xf>
    <xf borderId="23" fillId="0" fontId="26" numFmtId="164" xfId="0" applyAlignment="1" applyBorder="1" applyFont="1" applyNumberFormat="1">
      <alignment horizontal="center" shrinkToFit="0" textRotation="90" vertical="center" wrapText="1"/>
    </xf>
    <xf borderId="2" fillId="0" fontId="3" numFmtId="0" xfId="0" applyAlignment="1" applyBorder="1" applyFont="1">
      <alignment horizontal="left" shrinkToFit="0" vertical="top" wrapText="1"/>
    </xf>
    <xf borderId="2" fillId="0" fontId="3" numFmtId="167" xfId="0" applyAlignment="1" applyBorder="1" applyFont="1" applyNumberFormat="1">
      <alignment horizontal="center" vertical="center"/>
    </xf>
    <xf borderId="11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vertical="center"/>
    </xf>
    <xf borderId="10" fillId="0" fontId="3" numFmtId="167" xfId="0" applyAlignment="1" applyBorder="1" applyFont="1" applyNumberFormat="1">
      <alignment horizontal="center" vertical="center"/>
    </xf>
    <xf borderId="32" fillId="0" fontId="3" numFmtId="0" xfId="0" applyAlignment="1" applyBorder="1" applyFont="1">
      <alignment shrinkToFit="0" wrapText="1"/>
    </xf>
    <xf borderId="32" fillId="0" fontId="3" numFmtId="167" xfId="0" applyAlignment="1" applyBorder="1" applyFont="1" applyNumberFormat="1">
      <alignment horizontal="center" vertical="center"/>
    </xf>
    <xf borderId="53" fillId="0" fontId="3" numFmtId="0" xfId="0" applyAlignment="1" applyBorder="1" applyFont="1">
      <alignment horizontal="center" vertical="center"/>
    </xf>
    <xf borderId="30" fillId="0" fontId="3" numFmtId="0" xfId="0" applyAlignment="1" applyBorder="1" applyFont="1">
      <alignment horizontal="center" vertical="center"/>
    </xf>
    <xf borderId="16" fillId="0" fontId="3" numFmtId="167" xfId="0" applyAlignment="1" applyBorder="1" applyFont="1" applyNumberFormat="1">
      <alignment horizontal="center" vertical="center"/>
    </xf>
    <xf borderId="49" fillId="0" fontId="3" numFmtId="0" xfId="0" applyAlignment="1" applyBorder="1" applyFont="1">
      <alignment shrinkToFit="0" wrapText="1"/>
    </xf>
    <xf borderId="53" fillId="0" fontId="3" numFmtId="1" xfId="0" applyAlignment="1" applyBorder="1" applyFont="1" applyNumberFormat="1">
      <alignment horizontal="center" vertical="center"/>
    </xf>
    <xf borderId="18" fillId="0" fontId="3" numFmtId="164" xfId="0" applyAlignment="1" applyBorder="1" applyFont="1" applyNumberFormat="1">
      <alignment horizontal="center" vertical="center"/>
    </xf>
    <xf borderId="73" fillId="0" fontId="26" numFmtId="164" xfId="0" applyAlignment="1" applyBorder="1" applyFont="1" applyNumberFormat="1">
      <alignment horizontal="center" vertical="center"/>
    </xf>
    <xf borderId="76" fillId="0" fontId="26" numFmtId="164" xfId="0" applyAlignment="1" applyBorder="1" applyFont="1" applyNumberFormat="1">
      <alignment horizontal="center" vertical="center"/>
    </xf>
    <xf borderId="0" fillId="0" fontId="26" numFmtId="0" xfId="0" applyAlignment="1" applyFont="1">
      <alignment horizontal="center" shrinkToFit="0" vertical="center" wrapText="1"/>
    </xf>
    <xf borderId="0" fillId="0" fontId="26" numFmtId="164" xfId="0" applyAlignment="1" applyFont="1" applyNumberFormat="1">
      <alignment horizontal="center" vertical="center"/>
    </xf>
    <xf borderId="2" fillId="0" fontId="3" numFmtId="0" xfId="0" applyAlignment="1" applyBorder="1" applyFont="1">
      <alignment shrinkToFit="0" wrapText="1"/>
    </xf>
    <xf borderId="2" fillId="0" fontId="3" numFmtId="1" xfId="0" applyAlignment="1" applyBorder="1" applyFont="1" applyNumberFormat="1">
      <alignment horizontal="center" vertical="center"/>
    </xf>
    <xf borderId="20" fillId="0" fontId="3" numFmtId="0" xfId="0" applyAlignment="1" applyBorder="1" applyFont="1">
      <alignment horizontal="center" vertical="center"/>
    </xf>
    <xf borderId="32" fillId="0" fontId="3" numFmtId="1" xfId="0" applyAlignment="1" applyBorder="1" applyFont="1" applyNumberFormat="1">
      <alignment horizontal="center" vertical="center"/>
    </xf>
    <xf borderId="75" fillId="0" fontId="26" numFmtId="164" xfId="0" applyAlignment="1" applyBorder="1" applyFont="1" applyNumberFormat="1">
      <alignment horizontal="center" vertical="center"/>
    </xf>
    <xf borderId="63" fillId="0" fontId="26" numFmtId="164" xfId="0" applyAlignment="1" applyBorder="1" applyFont="1" applyNumberFormat="1">
      <alignment horizontal="center" vertical="center"/>
    </xf>
    <xf borderId="43" fillId="0" fontId="26" numFmtId="164" xfId="0" applyAlignment="1" applyBorder="1" applyFont="1" applyNumberFormat="1">
      <alignment horizontal="center" vertical="center"/>
    </xf>
    <xf borderId="103" fillId="0" fontId="26" numFmtId="164" xfId="0" applyAlignment="1" applyBorder="1" applyFont="1" applyNumberFormat="1">
      <alignment horizontal="center" vertical="center"/>
    </xf>
    <xf borderId="104" fillId="0" fontId="26" numFmtId="164" xfId="0" applyAlignment="1" applyBorder="1" applyFont="1" applyNumberFormat="1">
      <alignment horizontal="center" vertical="center"/>
    </xf>
    <xf borderId="10" fillId="0" fontId="3" numFmtId="0" xfId="0" applyAlignment="1" applyBorder="1" applyFont="1">
      <alignment horizontal="center" vertical="center"/>
    </xf>
    <xf borderId="16" fillId="0" fontId="3" numFmtId="0" xfId="0" applyAlignment="1" applyBorder="1" applyFont="1">
      <alignment horizontal="center"/>
    </xf>
    <xf borderId="16" fillId="0" fontId="3" numFmtId="0" xfId="0" applyBorder="1" applyFont="1"/>
    <xf borderId="0" fillId="0" fontId="3" numFmtId="164" xfId="0" applyAlignment="1" applyFont="1" applyNumberFormat="1">
      <alignment horizontal="center" vertical="center"/>
    </xf>
    <xf borderId="0" fillId="0" fontId="3" numFmtId="164" xfId="0" applyFont="1" applyNumberFormat="1"/>
    <xf borderId="0" fillId="0" fontId="3" numFmtId="167" xfId="0" applyAlignment="1" applyFont="1" applyNumberFormat="1">
      <alignment horizontal="center" vertical="center"/>
    </xf>
    <xf borderId="0" fillId="0" fontId="26" numFmtId="0" xfId="0" applyAlignment="1" applyFont="1">
      <alignment horizontal="center" vertical="center"/>
    </xf>
    <xf borderId="105" fillId="4" fontId="14" numFmtId="164" xfId="0" applyAlignment="1" applyBorder="1" applyFill="1" applyFont="1" applyNumberFormat="1">
      <alignment horizontal="center" shrinkToFit="0" vertical="center" wrapText="1"/>
    </xf>
    <xf borderId="106" fillId="0" fontId="15" numFmtId="0" xfId="0" applyBorder="1" applyFont="1"/>
    <xf borderId="53" fillId="0" fontId="3" numFmtId="166" xfId="0" applyAlignment="1" applyBorder="1" applyFont="1" applyNumberFormat="1">
      <alignment horizontal="center" vertical="center"/>
    </xf>
    <xf borderId="32" fillId="0" fontId="3" numFmtId="0" xfId="0" applyAlignment="1" applyBorder="1" applyFont="1">
      <alignment horizontal="center" shrinkToFit="0" vertical="center" wrapText="1"/>
    </xf>
    <xf borderId="20" fillId="0" fontId="3" numFmtId="164" xfId="0" applyAlignment="1" applyBorder="1" applyFont="1" applyNumberFormat="1">
      <alignment vertical="center"/>
    </xf>
    <xf borderId="55" fillId="0" fontId="3" numFmtId="166" xfId="0" applyAlignment="1" applyBorder="1" applyFont="1" applyNumberFormat="1">
      <alignment horizontal="center" vertical="center"/>
    </xf>
    <xf borderId="12" fillId="0" fontId="3" numFmtId="1" xfId="0" applyAlignment="1" applyBorder="1" applyFont="1" applyNumberFormat="1">
      <alignment horizontal="center" vertical="center"/>
    </xf>
    <xf borderId="3" fillId="0" fontId="3" numFmtId="0" xfId="0" applyAlignment="1" applyBorder="1" applyFont="1">
      <alignment horizontal="center" shrinkToFit="0" vertical="center" wrapText="1"/>
    </xf>
    <xf borderId="91" fillId="0" fontId="3" numFmtId="0" xfId="0" applyAlignment="1" applyBorder="1" applyFont="1">
      <alignment horizontal="center" shrinkToFit="0" vertical="center" wrapText="1"/>
    </xf>
    <xf borderId="32" fillId="0" fontId="3" numFmtId="1" xfId="0" applyAlignment="1" applyBorder="1" applyFont="1" applyNumberFormat="1">
      <alignment horizontal="center" shrinkToFit="0" vertical="center" wrapText="1"/>
    </xf>
    <xf borderId="13" fillId="0" fontId="3" numFmtId="1" xfId="0" applyAlignment="1" applyBorder="1" applyFont="1" applyNumberFormat="1">
      <alignment horizontal="center" shrinkToFit="0" vertical="center" wrapText="1"/>
    </xf>
    <xf borderId="15" fillId="0" fontId="3" numFmtId="1" xfId="0" applyAlignment="1" applyBorder="1" applyFont="1" applyNumberFormat="1">
      <alignment horizontal="center" vertical="center"/>
    </xf>
    <xf borderId="3" fillId="0" fontId="3" numFmtId="1" xfId="0" applyAlignment="1" applyBorder="1" applyFont="1" applyNumberFormat="1">
      <alignment horizontal="center" vertical="center"/>
    </xf>
    <xf borderId="85" fillId="0" fontId="3" numFmtId="167" xfId="0" applyAlignment="1" applyBorder="1" applyFont="1" applyNumberFormat="1">
      <alignment horizontal="center" vertical="center"/>
    </xf>
    <xf borderId="31" fillId="0" fontId="3" numFmtId="0" xfId="0" applyAlignment="1" applyBorder="1" applyFont="1">
      <alignment horizontal="center" shrinkToFit="0" vertical="center" wrapText="1"/>
    </xf>
    <xf borderId="87" fillId="0" fontId="26" numFmtId="0" xfId="0" applyAlignment="1" applyBorder="1" applyFont="1">
      <alignment horizontal="center" shrinkToFit="0" vertical="center" wrapText="1"/>
    </xf>
    <xf borderId="87" fillId="0" fontId="3" numFmtId="0" xfId="0" applyAlignment="1" applyBorder="1" applyFont="1">
      <alignment horizontal="center" shrinkToFit="0" vertical="center" wrapText="1"/>
    </xf>
    <xf borderId="88" fillId="0" fontId="31" numFmtId="165" xfId="0" applyAlignment="1" applyBorder="1" applyFont="1" applyNumberFormat="1">
      <alignment horizontal="center" vertical="center"/>
    </xf>
    <xf borderId="91" fillId="0" fontId="3" numFmtId="167" xfId="0" applyAlignment="1" applyBorder="1" applyFont="1" applyNumberFormat="1">
      <alignment horizontal="center" vertical="center"/>
    </xf>
    <xf borderId="19" fillId="0" fontId="3" numFmtId="1" xfId="0" applyAlignment="1" applyBorder="1" applyFont="1" applyNumberFormat="1">
      <alignment horizontal="center" shrinkToFit="0" vertical="center" wrapText="1"/>
    </xf>
    <xf borderId="29" fillId="0" fontId="3" numFmtId="167" xfId="0" applyAlignment="1" applyBorder="1" applyFont="1" applyNumberFormat="1">
      <alignment horizontal="center" vertical="center"/>
    </xf>
    <xf borderId="28" fillId="0" fontId="3" numFmtId="167" xfId="0" applyAlignment="1" applyBorder="1" applyFont="1" applyNumberFormat="1">
      <alignment horizontal="center" vertical="center"/>
    </xf>
    <xf borderId="89" fillId="0" fontId="3" numFmtId="167" xfId="0" applyAlignment="1" applyBorder="1" applyFont="1" applyNumberFormat="1">
      <alignment horizontal="center" vertical="center"/>
    </xf>
    <xf borderId="77" fillId="0" fontId="26" numFmtId="49" xfId="0" applyAlignment="1" applyBorder="1" applyFont="1" applyNumberFormat="1">
      <alignment horizontal="center" vertical="center"/>
    </xf>
    <xf borderId="42" fillId="0" fontId="26" numFmtId="1" xfId="0" applyAlignment="1" applyBorder="1" applyFont="1" applyNumberFormat="1">
      <alignment horizontal="center" vertical="center"/>
    </xf>
    <xf borderId="56" fillId="0" fontId="26" numFmtId="165" xfId="0" applyAlignment="1" applyBorder="1" applyFont="1" applyNumberFormat="1">
      <alignment horizontal="left" shrinkToFit="0" vertical="center" wrapText="1"/>
    </xf>
    <xf borderId="38" fillId="0" fontId="3" numFmtId="165" xfId="0" applyAlignment="1" applyBorder="1" applyFont="1" applyNumberFormat="1">
      <alignment horizontal="center" vertical="center"/>
    </xf>
    <xf borderId="33" fillId="0" fontId="3" numFmtId="0" xfId="0" applyAlignment="1" applyBorder="1" applyFont="1">
      <alignment horizontal="center" shrinkToFit="0" vertical="center" wrapText="1"/>
    </xf>
    <xf borderId="34" fillId="0" fontId="3" numFmtId="0" xfId="0" applyAlignment="1" applyBorder="1" applyFont="1">
      <alignment horizontal="left" shrinkToFit="0" vertical="top" wrapText="1"/>
    </xf>
    <xf borderId="35" fillId="0" fontId="3" numFmtId="165" xfId="0" applyAlignment="1" applyBorder="1" applyFont="1" applyNumberFormat="1">
      <alignment horizontal="center" shrinkToFit="0" vertical="center" wrapText="1"/>
    </xf>
    <xf borderId="62" fillId="0" fontId="26" numFmtId="1" xfId="0" applyAlignment="1" applyBorder="1" applyFont="1" applyNumberFormat="1">
      <alignment horizontal="center" vertical="center"/>
    </xf>
    <xf borderId="73" fillId="0" fontId="26" numFmtId="164" xfId="0" applyAlignment="1" applyBorder="1" applyFont="1" applyNumberFormat="1">
      <alignment horizontal="center" shrinkToFit="0" vertical="center" wrapText="1"/>
    </xf>
    <xf borderId="0" fillId="0" fontId="3" numFmtId="49" xfId="0" applyAlignment="1" applyFont="1" applyNumberFormat="1">
      <alignment horizontal="center" vertical="center"/>
    </xf>
    <xf borderId="49" fillId="0" fontId="3" numFmtId="166" xfId="0" applyAlignment="1" applyBorder="1" applyFont="1" applyNumberFormat="1">
      <alignment horizontal="center" vertical="center"/>
    </xf>
    <xf borderId="18" fillId="0" fontId="3" numFmtId="165" xfId="0" applyAlignment="1" applyBorder="1" applyFont="1" applyNumberFormat="1">
      <alignment horizontal="center" vertical="center"/>
    </xf>
    <xf borderId="20" fillId="0" fontId="26" numFmtId="0" xfId="0" applyAlignment="1" applyBorder="1" applyFont="1">
      <alignment horizontal="center" vertical="center"/>
    </xf>
    <xf borderId="62" fillId="0" fontId="26" numFmtId="1" xfId="0" applyAlignment="1" applyBorder="1" applyFont="1" applyNumberFormat="1">
      <alignment horizontal="center" shrinkToFit="0" vertical="center" wrapText="1"/>
    </xf>
    <xf borderId="95" fillId="0" fontId="26" numFmtId="1" xfId="0" applyAlignment="1" applyBorder="1" applyFont="1" applyNumberFormat="1">
      <alignment horizontal="center" shrinkToFit="0" vertical="center" wrapText="1"/>
    </xf>
    <xf borderId="20" fillId="0" fontId="3" numFmtId="49" xfId="0" applyAlignment="1" applyBorder="1" applyFont="1" applyNumberFormat="1">
      <alignment horizontal="center" shrinkToFit="0" vertical="center" wrapText="1"/>
    </xf>
    <xf borderId="77" fillId="0" fontId="26" numFmtId="165" xfId="0" applyAlignment="1" applyBorder="1" applyFont="1" applyNumberFormat="1">
      <alignment horizontal="center" vertical="center"/>
    </xf>
    <xf borderId="73" fillId="0" fontId="26" numFmtId="165" xfId="0" applyAlignment="1" applyBorder="1" applyFont="1" applyNumberFormat="1">
      <alignment horizontal="center" vertical="center"/>
    </xf>
    <xf borderId="73" fillId="0" fontId="32" numFmtId="167" xfId="0" applyAlignment="1" applyBorder="1" applyFont="1" applyNumberFormat="1">
      <alignment horizontal="center" vertical="center"/>
    </xf>
    <xf borderId="77" fillId="0" fontId="26" numFmtId="0" xfId="0" applyAlignment="1" applyBorder="1" applyFont="1">
      <alignment horizontal="right" vertical="center"/>
    </xf>
    <xf borderId="78" fillId="0" fontId="26" numFmtId="1" xfId="0" applyAlignment="1" applyBorder="1" applyFont="1" applyNumberFormat="1">
      <alignment horizontal="center" shrinkToFit="0" vertical="center" wrapText="1"/>
    </xf>
    <xf borderId="63" fillId="0" fontId="26" numFmtId="0" xfId="0" applyAlignment="1" applyBorder="1" applyFont="1">
      <alignment horizontal="right" vertical="center"/>
    </xf>
    <xf borderId="77" fillId="0" fontId="26" numFmtId="164" xfId="0" applyAlignment="1" applyBorder="1" applyFont="1" applyNumberFormat="1">
      <alignment horizontal="right" vertical="center"/>
    </xf>
    <xf borderId="62" fillId="0" fontId="30" numFmtId="167" xfId="0" applyAlignment="1" applyBorder="1" applyFont="1" applyNumberFormat="1">
      <alignment horizontal="center" vertical="center"/>
    </xf>
    <xf borderId="107" fillId="0" fontId="26" numFmtId="167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57"/>
    <col customWidth="1" min="2" max="2" width="5.14"/>
    <col customWidth="1" min="3" max="3" width="4.43"/>
    <col customWidth="1" min="4" max="4" width="6.43"/>
    <col customWidth="1" min="5" max="5" width="4.29"/>
    <col customWidth="1" min="6" max="6" width="4.43"/>
    <col customWidth="1" min="7" max="7" width="3.71"/>
    <col customWidth="1" min="8" max="8" width="3.86"/>
    <col customWidth="1" min="9" max="9" width="4.0"/>
    <col customWidth="1" min="10" max="10" width="4.14"/>
    <col customWidth="1" min="11" max="11" width="4.71"/>
    <col customWidth="1" min="12" max="12" width="4.86"/>
    <col customWidth="1" min="13" max="13" width="4.0"/>
    <col customWidth="1" min="14" max="14" width="5.0"/>
    <col customWidth="1" min="15" max="15" width="5.14"/>
    <col customWidth="1" min="16" max="16" width="5.71"/>
    <col customWidth="1" min="17" max="18" width="4.0"/>
    <col customWidth="1" min="19" max="19" width="3.86"/>
    <col customWidth="1" min="20" max="20" width="4.86"/>
    <col customWidth="1" min="21" max="21" width="4.71"/>
    <col customWidth="1" min="22" max="22" width="6.0"/>
    <col customWidth="1" min="23" max="23" width="6.71"/>
    <col customWidth="1" min="24" max="24" width="6.14"/>
    <col customWidth="1" min="25" max="25" width="7.0"/>
    <col customWidth="1" min="26" max="26" width="6.86"/>
    <col customWidth="1" min="27" max="27" width="6.71"/>
    <col customWidth="1" min="28" max="28" width="6.0"/>
    <col customWidth="1" min="29" max="29" width="7.57"/>
    <col customWidth="1" min="30" max="30" width="7.14"/>
    <col customWidth="1" min="31" max="31" width="5.71"/>
    <col customWidth="1" min="32" max="32" width="7.43"/>
    <col customWidth="1" min="33" max="33" width="7.0"/>
    <col customWidth="1" min="34" max="34" width="7.43"/>
    <col customWidth="1" min="35" max="35" width="7.86"/>
    <col customWidth="1" min="36" max="36" width="8.14"/>
    <col customWidth="1" min="37" max="37" width="7.86"/>
    <col customWidth="1" min="38" max="38" width="6.71"/>
    <col customWidth="1" min="39" max="39" width="6.0"/>
    <col customWidth="1" min="40" max="40" width="8.14"/>
    <col customWidth="1" min="41" max="41" width="7.43"/>
    <col customWidth="1" min="42" max="42" width="5.14"/>
    <col customWidth="1" min="43" max="43" width="4.57"/>
    <col customWidth="1" min="44" max="44" width="4.71"/>
    <col customWidth="1" min="45" max="45" width="3.86"/>
    <col customWidth="1" min="46" max="46" width="4.57"/>
    <col customWidth="1" min="47" max="47" width="5.43"/>
    <col customWidth="1" min="48" max="48" width="4.43"/>
    <col customWidth="1" min="49" max="49" width="6.71"/>
    <col customWidth="1" min="50" max="50" width="4.71"/>
    <col customWidth="1" min="51" max="51" width="5.43"/>
    <col customWidth="1" min="52" max="52" width="5.57"/>
    <col customWidth="1" min="53" max="53" width="4.0"/>
    <col customWidth="1" min="54" max="73" width="3.29"/>
  </cols>
  <sheetData>
    <row r="1" ht="33.75" customHeight="1">
      <c r="A1" s="1" t="s">
        <v>0</v>
      </c>
      <c r="P1" s="2" t="s">
        <v>1</v>
      </c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</row>
    <row r="2" ht="15.75" customHeight="1">
      <c r="A2" s="1" t="s">
        <v>2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ht="33.0" customHeight="1">
      <c r="A3" s="5" t="s">
        <v>3</v>
      </c>
      <c r="P3" s="6" t="s">
        <v>4</v>
      </c>
      <c r="AN3" s="7" t="s">
        <v>5</v>
      </c>
    </row>
    <row r="4" ht="15.75" customHeight="1">
      <c r="A4" s="8" t="s">
        <v>6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</row>
    <row r="5" ht="3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0" t="s">
        <v>7</v>
      </c>
    </row>
    <row r="6" ht="24.75" customHeight="1">
      <c r="A6" s="1" t="s">
        <v>8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2"/>
      <c r="BB6" s="11"/>
      <c r="BC6" s="11"/>
      <c r="BD6" s="11"/>
      <c r="BE6" s="11"/>
      <c r="BF6" s="11"/>
      <c r="BG6" s="11"/>
      <c r="BH6" s="11"/>
    </row>
    <row r="7" ht="27.0" customHeight="1">
      <c r="A7" s="1" t="s">
        <v>9</v>
      </c>
      <c r="P7" s="13" t="s">
        <v>10</v>
      </c>
      <c r="AM7" s="13"/>
      <c r="AN7" s="14" t="s">
        <v>11</v>
      </c>
    </row>
    <row r="8" ht="27.75" customHeight="1">
      <c r="P8" s="13" t="s">
        <v>12</v>
      </c>
      <c r="AM8" s="13"/>
      <c r="AN8" s="14" t="s">
        <v>13</v>
      </c>
    </row>
    <row r="9" ht="27.75" customHeight="1">
      <c r="P9" s="13" t="s">
        <v>14</v>
      </c>
      <c r="AM9" s="13"/>
    </row>
    <row r="10" ht="27.75" customHeight="1">
      <c r="P10" s="13" t="s">
        <v>15</v>
      </c>
    </row>
    <row r="11" ht="27.75" customHeight="1">
      <c r="P11" s="13" t="s">
        <v>16</v>
      </c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</row>
    <row r="12" ht="27.75" customHeight="1">
      <c r="P12" s="13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7"/>
      <c r="AM12" s="17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</row>
    <row r="13" ht="27.75" customHeight="1">
      <c r="P13" s="13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7"/>
      <c r="AM13" s="17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ht="15.75" customHeight="1"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ht="15.75" customHeight="1">
      <c r="A15" s="19" t="s">
        <v>17</v>
      </c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ht="15.7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S16" s="3"/>
      <c r="BT16" s="3"/>
      <c r="BU16" s="3"/>
    </row>
    <row r="17" ht="18.0" customHeight="1">
      <c r="A17" s="21" t="s">
        <v>18</v>
      </c>
      <c r="B17" s="22" t="s">
        <v>19</v>
      </c>
      <c r="C17" s="23"/>
      <c r="D17" s="23"/>
      <c r="E17" s="24"/>
      <c r="F17" s="22" t="s">
        <v>20</v>
      </c>
      <c r="G17" s="23"/>
      <c r="H17" s="23"/>
      <c r="I17" s="24"/>
      <c r="J17" s="25" t="s">
        <v>21</v>
      </c>
      <c r="K17" s="23"/>
      <c r="L17" s="23"/>
      <c r="M17" s="23"/>
      <c r="N17" s="25" t="s">
        <v>22</v>
      </c>
      <c r="O17" s="23"/>
      <c r="P17" s="23"/>
      <c r="Q17" s="23"/>
      <c r="R17" s="24"/>
      <c r="S17" s="25" t="s">
        <v>23</v>
      </c>
      <c r="T17" s="23"/>
      <c r="U17" s="23"/>
      <c r="V17" s="23"/>
      <c r="W17" s="24"/>
      <c r="X17" s="25" t="s">
        <v>24</v>
      </c>
      <c r="Y17" s="23"/>
      <c r="Z17" s="23"/>
      <c r="AA17" s="24"/>
      <c r="AB17" s="22" t="s">
        <v>25</v>
      </c>
      <c r="AC17" s="23"/>
      <c r="AD17" s="23"/>
      <c r="AE17" s="24"/>
      <c r="AF17" s="22" t="s">
        <v>26</v>
      </c>
      <c r="AG17" s="23"/>
      <c r="AH17" s="23"/>
      <c r="AI17" s="24"/>
      <c r="AJ17" s="25" t="s">
        <v>27</v>
      </c>
      <c r="AK17" s="23"/>
      <c r="AL17" s="23"/>
      <c r="AM17" s="23"/>
      <c r="AN17" s="24"/>
      <c r="AO17" s="25" t="s">
        <v>28</v>
      </c>
      <c r="AP17" s="23"/>
      <c r="AQ17" s="23"/>
      <c r="AR17" s="23"/>
      <c r="AS17" s="25" t="s">
        <v>29</v>
      </c>
      <c r="AT17" s="23"/>
      <c r="AU17" s="23"/>
      <c r="AV17" s="23"/>
      <c r="AW17" s="24"/>
      <c r="AX17" s="25" t="s">
        <v>30</v>
      </c>
      <c r="AY17" s="23"/>
      <c r="AZ17" s="23"/>
      <c r="BA17" s="24"/>
      <c r="BS17" s="3"/>
      <c r="BT17" s="3"/>
      <c r="BU17" s="3"/>
    </row>
    <row r="18" ht="20.25" customHeight="1">
      <c r="A18" s="26"/>
      <c r="B18" s="27">
        <v>1.0</v>
      </c>
      <c r="C18" s="28">
        <v>2.0</v>
      </c>
      <c r="D18" s="28">
        <v>3.0</v>
      </c>
      <c r="E18" s="29">
        <v>4.0</v>
      </c>
      <c r="F18" s="27">
        <v>5.0</v>
      </c>
      <c r="G18" s="28">
        <v>6.0</v>
      </c>
      <c r="H18" s="28">
        <v>7.0</v>
      </c>
      <c r="I18" s="29">
        <v>8.0</v>
      </c>
      <c r="J18" s="27">
        <v>9.0</v>
      </c>
      <c r="K18" s="28">
        <v>10.0</v>
      </c>
      <c r="L18" s="28">
        <v>11.0</v>
      </c>
      <c r="M18" s="30">
        <v>12.0</v>
      </c>
      <c r="N18" s="27">
        <v>13.0</v>
      </c>
      <c r="O18" s="28">
        <v>14.0</v>
      </c>
      <c r="P18" s="28">
        <v>15.0</v>
      </c>
      <c r="Q18" s="28">
        <v>16.0</v>
      </c>
      <c r="R18" s="29">
        <v>17.0</v>
      </c>
      <c r="S18" s="27">
        <v>18.0</v>
      </c>
      <c r="T18" s="28">
        <v>19.0</v>
      </c>
      <c r="U18" s="28">
        <v>20.0</v>
      </c>
      <c r="V18" s="28">
        <v>21.0</v>
      </c>
      <c r="W18" s="29">
        <v>22.0</v>
      </c>
      <c r="X18" s="27">
        <v>23.0</v>
      </c>
      <c r="Y18" s="28">
        <v>24.0</v>
      </c>
      <c r="Z18" s="28">
        <v>25.0</v>
      </c>
      <c r="AA18" s="29">
        <v>26.0</v>
      </c>
      <c r="AB18" s="27">
        <v>27.0</v>
      </c>
      <c r="AC18" s="28">
        <v>28.0</v>
      </c>
      <c r="AD18" s="28">
        <v>29.0</v>
      </c>
      <c r="AE18" s="29">
        <v>30.0</v>
      </c>
      <c r="AF18" s="27">
        <v>31.0</v>
      </c>
      <c r="AG18" s="28">
        <v>32.0</v>
      </c>
      <c r="AH18" s="28">
        <v>33.0</v>
      </c>
      <c r="AI18" s="29">
        <v>34.0</v>
      </c>
      <c r="AJ18" s="27">
        <v>35.0</v>
      </c>
      <c r="AK18" s="28">
        <v>36.0</v>
      </c>
      <c r="AL18" s="28">
        <v>37.0</v>
      </c>
      <c r="AM18" s="28">
        <v>38.0</v>
      </c>
      <c r="AN18" s="29">
        <v>39.0</v>
      </c>
      <c r="AO18" s="27">
        <v>40.0</v>
      </c>
      <c r="AP18" s="28">
        <v>41.0</v>
      </c>
      <c r="AQ18" s="28">
        <v>42.0</v>
      </c>
      <c r="AR18" s="30">
        <v>43.0</v>
      </c>
      <c r="AS18" s="27">
        <v>44.0</v>
      </c>
      <c r="AT18" s="28">
        <v>45.0</v>
      </c>
      <c r="AU18" s="28">
        <v>46.0</v>
      </c>
      <c r="AV18" s="28">
        <v>47.0</v>
      </c>
      <c r="AW18" s="29">
        <v>48.0</v>
      </c>
      <c r="AX18" s="27">
        <v>49.0</v>
      </c>
      <c r="AY18" s="28">
        <v>50.0</v>
      </c>
      <c r="AZ18" s="28">
        <v>51.0</v>
      </c>
      <c r="BA18" s="29">
        <v>52.0</v>
      </c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</row>
    <row r="19" ht="19.5" customHeight="1">
      <c r="A19" s="32">
        <v>1.0</v>
      </c>
      <c r="B19" s="33" t="s">
        <v>31</v>
      </c>
      <c r="C19" s="34" t="s">
        <v>31</v>
      </c>
      <c r="D19" s="34" t="s">
        <v>31</v>
      </c>
      <c r="E19" s="35" t="s">
        <v>31</v>
      </c>
      <c r="F19" s="33" t="s">
        <v>31</v>
      </c>
      <c r="G19" s="34" t="s">
        <v>31</v>
      </c>
      <c r="H19" s="34" t="s">
        <v>31</v>
      </c>
      <c r="I19" s="35" t="s">
        <v>31</v>
      </c>
      <c r="J19" s="33" t="s">
        <v>31</v>
      </c>
      <c r="K19" s="34" t="s">
        <v>31</v>
      </c>
      <c r="L19" s="34" t="s">
        <v>31</v>
      </c>
      <c r="M19" s="35" t="s">
        <v>31</v>
      </c>
      <c r="N19" s="33" t="s">
        <v>31</v>
      </c>
      <c r="O19" s="34" t="s">
        <v>31</v>
      </c>
      <c r="P19" s="34" t="s">
        <v>31</v>
      </c>
      <c r="Q19" s="34" t="s">
        <v>32</v>
      </c>
      <c r="R19" s="35" t="s">
        <v>32</v>
      </c>
      <c r="S19" s="33" t="s">
        <v>33</v>
      </c>
      <c r="T19" s="34" t="s">
        <v>31</v>
      </c>
      <c r="U19" s="34" t="s">
        <v>31</v>
      </c>
      <c r="V19" s="34" t="s">
        <v>31</v>
      </c>
      <c r="W19" s="35" t="s">
        <v>31</v>
      </c>
      <c r="X19" s="33" t="s">
        <v>31</v>
      </c>
      <c r="Y19" s="34" t="s">
        <v>31</v>
      </c>
      <c r="Z19" s="34" t="s">
        <v>31</v>
      </c>
      <c r="AA19" s="35" t="s">
        <v>31</v>
      </c>
      <c r="AB19" s="33" t="s">
        <v>31</v>
      </c>
      <c r="AC19" s="34" t="s">
        <v>33</v>
      </c>
      <c r="AD19" s="34" t="s">
        <v>34</v>
      </c>
      <c r="AE19" s="36" t="s">
        <v>34</v>
      </c>
      <c r="AF19" s="33" t="s">
        <v>34</v>
      </c>
      <c r="AG19" s="34" t="s">
        <v>31</v>
      </c>
      <c r="AH19" s="34" t="s">
        <v>31</v>
      </c>
      <c r="AI19" s="35" t="s">
        <v>31</v>
      </c>
      <c r="AJ19" s="34" t="s">
        <v>31</v>
      </c>
      <c r="AK19" s="34" t="s">
        <v>31</v>
      </c>
      <c r="AL19" s="34" t="s">
        <v>31</v>
      </c>
      <c r="AM19" s="34" t="s">
        <v>31</v>
      </c>
      <c r="AN19" s="35" t="s">
        <v>31</v>
      </c>
      <c r="AO19" s="37" t="s">
        <v>31</v>
      </c>
      <c r="AP19" s="34" t="s">
        <v>32</v>
      </c>
      <c r="AQ19" s="34" t="s">
        <v>32</v>
      </c>
      <c r="AR19" s="35" t="s">
        <v>33</v>
      </c>
      <c r="AS19" s="33" t="s">
        <v>33</v>
      </c>
      <c r="AT19" s="34" t="s">
        <v>33</v>
      </c>
      <c r="AU19" s="34" t="s">
        <v>33</v>
      </c>
      <c r="AV19" s="34" t="s">
        <v>33</v>
      </c>
      <c r="AW19" s="35" t="s">
        <v>33</v>
      </c>
      <c r="AX19" s="37" t="s">
        <v>33</v>
      </c>
      <c r="AY19" s="34" t="s">
        <v>33</v>
      </c>
      <c r="AZ19" s="34" t="s">
        <v>33</v>
      </c>
      <c r="BA19" s="35" t="s">
        <v>33</v>
      </c>
    </row>
    <row r="20" ht="19.5" customHeight="1">
      <c r="A20" s="38">
        <v>2.0</v>
      </c>
      <c r="B20" s="39" t="s">
        <v>34</v>
      </c>
      <c r="C20" s="40" t="s">
        <v>34</v>
      </c>
      <c r="D20" s="40" t="s">
        <v>34</v>
      </c>
      <c r="E20" s="41" t="s">
        <v>34</v>
      </c>
      <c r="F20" s="39" t="s">
        <v>35</v>
      </c>
      <c r="G20" s="39" t="s">
        <v>35</v>
      </c>
      <c r="H20" s="39" t="s">
        <v>35</v>
      </c>
      <c r="I20" s="39" t="s">
        <v>35</v>
      </c>
      <c r="J20" s="39" t="s">
        <v>35</v>
      </c>
      <c r="K20" s="39" t="s">
        <v>35</v>
      </c>
      <c r="L20" s="39" t="s">
        <v>35</v>
      </c>
      <c r="M20" s="39" t="s">
        <v>35</v>
      </c>
      <c r="N20" s="39" t="s">
        <v>35</v>
      </c>
      <c r="O20" s="39" t="s">
        <v>35</v>
      </c>
      <c r="P20" s="39" t="s">
        <v>35</v>
      </c>
      <c r="Q20" s="40" t="s">
        <v>36</v>
      </c>
      <c r="R20" s="40" t="s">
        <v>36</v>
      </c>
      <c r="S20" s="39"/>
      <c r="T20" s="40"/>
      <c r="U20" s="40"/>
      <c r="V20" s="40"/>
      <c r="W20" s="41"/>
      <c r="X20" s="39"/>
      <c r="Y20" s="40"/>
      <c r="Z20" s="40"/>
      <c r="AA20" s="41"/>
      <c r="AB20" s="39"/>
      <c r="AC20" s="40"/>
      <c r="AD20" s="40"/>
      <c r="AE20" s="42"/>
      <c r="AF20" s="39"/>
      <c r="AG20" s="40"/>
      <c r="AH20" s="40"/>
      <c r="AI20" s="42"/>
      <c r="AJ20" s="39"/>
      <c r="AK20" s="40"/>
      <c r="AL20" s="40"/>
      <c r="AM20" s="40"/>
      <c r="AN20" s="41"/>
      <c r="AO20" s="43"/>
      <c r="AP20" s="40"/>
      <c r="AQ20" s="40"/>
      <c r="AR20" s="41"/>
      <c r="AS20" s="44"/>
      <c r="AT20" s="45"/>
      <c r="AU20" s="40"/>
      <c r="AV20" s="40"/>
      <c r="AW20" s="41"/>
      <c r="AX20" s="46"/>
      <c r="AY20" s="40"/>
      <c r="AZ20" s="40"/>
      <c r="BA20" s="41"/>
    </row>
    <row r="21" ht="19.5" customHeight="1">
      <c r="A21" s="47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9"/>
      <c r="AG21" s="49"/>
      <c r="AH21" s="49"/>
      <c r="AI21" s="49"/>
      <c r="AJ21" s="48"/>
      <c r="AK21" s="48"/>
      <c r="AL21" s="48"/>
      <c r="AM21" s="48"/>
      <c r="AN21" s="48"/>
      <c r="AO21" s="48"/>
      <c r="AP21" s="48"/>
      <c r="AQ21" s="48"/>
      <c r="AR21" s="48"/>
      <c r="AS21" s="50"/>
      <c r="AT21" s="51"/>
      <c r="AU21" s="51"/>
      <c r="AV21" s="51"/>
      <c r="AW21" s="51"/>
      <c r="AX21" s="51"/>
      <c r="AY21" s="51"/>
      <c r="AZ21" s="51"/>
      <c r="BA21" s="51"/>
    </row>
    <row r="22" ht="19.5" customHeight="1">
      <c r="A22" s="47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9"/>
      <c r="AG22" s="49"/>
      <c r="AH22" s="49"/>
      <c r="AI22" s="49"/>
      <c r="AJ22" s="48"/>
      <c r="AK22" s="48"/>
      <c r="AL22" s="48"/>
      <c r="AM22" s="48"/>
      <c r="AN22" s="48"/>
      <c r="AO22" s="48"/>
      <c r="AP22" s="48"/>
      <c r="AQ22" s="48"/>
      <c r="AR22" s="48"/>
      <c r="AS22" s="50"/>
      <c r="AT22" s="51"/>
      <c r="AU22" s="51"/>
      <c r="AV22" s="51"/>
      <c r="AW22" s="51"/>
      <c r="AX22" s="51"/>
      <c r="AY22" s="51"/>
      <c r="AZ22" s="51"/>
      <c r="BA22" s="51"/>
    </row>
    <row r="23" ht="19.5" customHeight="1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9"/>
      <c r="AG23" s="49"/>
      <c r="AH23" s="49"/>
      <c r="AI23" s="49"/>
      <c r="AJ23" s="48"/>
      <c r="AK23" s="48"/>
      <c r="AL23" s="48"/>
      <c r="AM23" s="48"/>
      <c r="AN23" s="48"/>
      <c r="AO23" s="48"/>
      <c r="AP23" s="48"/>
      <c r="AQ23" s="48"/>
      <c r="AR23" s="48"/>
      <c r="AS23" s="50"/>
      <c r="AT23" s="51"/>
      <c r="AU23" s="51"/>
      <c r="AV23" s="51"/>
      <c r="AW23" s="51"/>
      <c r="AX23" s="51"/>
      <c r="AY23" s="51"/>
      <c r="AZ23" s="51"/>
      <c r="BA23" s="51"/>
    </row>
    <row r="24" ht="19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</row>
    <row r="25" ht="21.0" customHeight="1">
      <c r="A25" s="52" t="s">
        <v>37</v>
      </c>
      <c r="AV25" s="53"/>
      <c r="AW25" s="53"/>
      <c r="AX25" s="53"/>
      <c r="AY25" s="53"/>
      <c r="AZ25" s="5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ht="15.75" customHeight="1">
      <c r="AV26" s="53"/>
      <c r="AW26" s="53"/>
      <c r="AX26" s="53"/>
      <c r="AY26" s="53"/>
      <c r="AZ26" s="5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ht="21.75" customHeight="1">
      <c r="A27" s="54" t="s">
        <v>38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6" t="s">
        <v>39</v>
      </c>
      <c r="AN27" s="54"/>
      <c r="AO27" s="56" t="s">
        <v>40</v>
      </c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ht="11.25" customHeight="1">
      <c r="A28" s="57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11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ht="22.5" customHeight="1">
      <c r="A29" s="59" t="s">
        <v>18</v>
      </c>
      <c r="B29" s="60"/>
      <c r="C29" s="61" t="s">
        <v>41</v>
      </c>
      <c r="D29" s="62"/>
      <c r="E29" s="62"/>
      <c r="F29" s="60"/>
      <c r="G29" s="61" t="s">
        <v>42</v>
      </c>
      <c r="H29" s="62"/>
      <c r="I29" s="60"/>
      <c r="J29" s="61" t="s">
        <v>43</v>
      </c>
      <c r="K29" s="62"/>
      <c r="L29" s="62"/>
      <c r="M29" s="60"/>
      <c r="N29" s="61" t="s">
        <v>44</v>
      </c>
      <c r="O29" s="62"/>
      <c r="P29" s="60"/>
      <c r="Q29" s="61" t="s">
        <v>45</v>
      </c>
      <c r="R29" s="62"/>
      <c r="S29" s="60"/>
      <c r="T29" s="61" t="s">
        <v>46</v>
      </c>
      <c r="U29" s="62"/>
      <c r="V29" s="60"/>
      <c r="W29" s="61" t="s">
        <v>47</v>
      </c>
      <c r="X29" s="62"/>
      <c r="Y29" s="60"/>
      <c r="Z29" s="51"/>
      <c r="AA29" s="63" t="s">
        <v>48</v>
      </c>
      <c r="AB29" s="62"/>
      <c r="AC29" s="62"/>
      <c r="AD29" s="62"/>
      <c r="AE29" s="62"/>
      <c r="AF29" s="62"/>
      <c r="AG29" s="60"/>
      <c r="AH29" s="64" t="s">
        <v>49</v>
      </c>
      <c r="AI29" s="62"/>
      <c r="AJ29" s="60"/>
      <c r="AK29" s="64" t="s">
        <v>50</v>
      </c>
      <c r="AL29" s="62"/>
      <c r="AM29" s="60"/>
      <c r="AN29" s="65"/>
      <c r="AO29" s="64" t="s">
        <v>51</v>
      </c>
      <c r="AP29" s="62"/>
      <c r="AQ29" s="62"/>
      <c r="AR29" s="60"/>
      <c r="AS29" s="61" t="s">
        <v>52</v>
      </c>
      <c r="AT29" s="62"/>
      <c r="AU29" s="62"/>
      <c r="AV29" s="62"/>
      <c r="AW29" s="60"/>
      <c r="AX29" s="64" t="s">
        <v>49</v>
      </c>
      <c r="AY29" s="62"/>
      <c r="AZ29" s="62"/>
      <c r="BA29" s="60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ht="15.75" customHeight="1">
      <c r="A30" s="66"/>
      <c r="B30" s="67"/>
      <c r="C30" s="66"/>
      <c r="F30" s="67"/>
      <c r="G30" s="66"/>
      <c r="I30" s="67"/>
      <c r="J30" s="66"/>
      <c r="M30" s="67"/>
      <c r="N30" s="66"/>
      <c r="P30" s="67"/>
      <c r="Q30" s="66"/>
      <c r="S30" s="67"/>
      <c r="T30" s="66"/>
      <c r="V30" s="67"/>
      <c r="W30" s="66"/>
      <c r="Y30" s="67"/>
      <c r="Z30" s="51"/>
      <c r="AA30" s="68"/>
      <c r="AB30" s="69"/>
      <c r="AC30" s="69"/>
      <c r="AD30" s="69"/>
      <c r="AE30" s="69"/>
      <c r="AF30" s="69"/>
      <c r="AG30" s="70"/>
      <c r="AH30" s="68"/>
      <c r="AI30" s="69"/>
      <c r="AJ30" s="70"/>
      <c r="AK30" s="68"/>
      <c r="AL30" s="69"/>
      <c r="AM30" s="70"/>
      <c r="AN30" s="65"/>
      <c r="AO30" s="66"/>
      <c r="AR30" s="67"/>
      <c r="AS30" s="66"/>
      <c r="AW30" s="67"/>
      <c r="AX30" s="66"/>
      <c r="BA30" s="67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ht="42.0" customHeight="1">
      <c r="A31" s="68"/>
      <c r="B31" s="70"/>
      <c r="C31" s="68"/>
      <c r="D31" s="69"/>
      <c r="E31" s="69"/>
      <c r="F31" s="70"/>
      <c r="G31" s="68"/>
      <c r="H31" s="69"/>
      <c r="I31" s="70"/>
      <c r="J31" s="68"/>
      <c r="K31" s="69"/>
      <c r="L31" s="69"/>
      <c r="M31" s="70"/>
      <c r="N31" s="68"/>
      <c r="O31" s="69"/>
      <c r="P31" s="70"/>
      <c r="Q31" s="68"/>
      <c r="R31" s="69"/>
      <c r="S31" s="70"/>
      <c r="T31" s="68"/>
      <c r="U31" s="69"/>
      <c r="V31" s="70"/>
      <c r="W31" s="68"/>
      <c r="X31" s="69"/>
      <c r="Y31" s="70"/>
      <c r="Z31" s="51"/>
      <c r="AA31" s="71" t="s">
        <v>53</v>
      </c>
      <c r="AB31" s="72"/>
      <c r="AC31" s="72"/>
      <c r="AD31" s="72"/>
      <c r="AE31" s="72"/>
      <c r="AF31" s="72"/>
      <c r="AG31" s="73"/>
      <c r="AH31" s="74">
        <v>2.0</v>
      </c>
      <c r="AI31" s="72"/>
      <c r="AJ31" s="73"/>
      <c r="AK31" s="75">
        <v>3.0</v>
      </c>
      <c r="AL31" s="72"/>
      <c r="AM31" s="73"/>
      <c r="AN31" s="65"/>
      <c r="AO31" s="66"/>
      <c r="AR31" s="67"/>
      <c r="AS31" s="66"/>
      <c r="AW31" s="67"/>
      <c r="AX31" s="66"/>
      <c r="BA31" s="67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ht="44.25" customHeight="1">
      <c r="A32" s="76">
        <v>1.0</v>
      </c>
      <c r="B32" s="73"/>
      <c r="C32" s="75">
        <f>COUNTIF($B19:$AO19,$B$19)</f>
        <v>33</v>
      </c>
      <c r="D32" s="72"/>
      <c r="E32" s="72"/>
      <c r="F32" s="73"/>
      <c r="G32" s="75">
        <v>4.0</v>
      </c>
      <c r="H32" s="72"/>
      <c r="I32" s="73"/>
      <c r="J32" s="75">
        <f t="shared" ref="J32:J33" si="1">AK31</f>
        <v>3</v>
      </c>
      <c r="K32" s="72"/>
      <c r="L32" s="72"/>
      <c r="M32" s="73"/>
      <c r="N32" s="75"/>
      <c r="O32" s="72"/>
      <c r="P32" s="73"/>
      <c r="Q32" s="77"/>
      <c r="R32" s="72"/>
      <c r="S32" s="73"/>
      <c r="T32" s="75">
        <v>12.0</v>
      </c>
      <c r="U32" s="72"/>
      <c r="V32" s="73"/>
      <c r="W32" s="75">
        <f t="shared" ref="W32:W33" si="2">C32+G32+J32+N32+Q32+T32</f>
        <v>52</v>
      </c>
      <c r="X32" s="72"/>
      <c r="Y32" s="73"/>
      <c r="Z32" s="51"/>
      <c r="AA32" s="71" t="s">
        <v>54</v>
      </c>
      <c r="AB32" s="72"/>
      <c r="AC32" s="72"/>
      <c r="AD32" s="72"/>
      <c r="AE32" s="72"/>
      <c r="AF32" s="72"/>
      <c r="AG32" s="73"/>
      <c r="AH32" s="74">
        <v>3.0</v>
      </c>
      <c r="AI32" s="72"/>
      <c r="AJ32" s="73"/>
      <c r="AK32" s="75">
        <v>4.0</v>
      </c>
      <c r="AL32" s="72"/>
      <c r="AM32" s="73"/>
      <c r="AN32" s="65"/>
      <c r="AO32" s="68"/>
      <c r="AP32" s="69"/>
      <c r="AQ32" s="69"/>
      <c r="AR32" s="70"/>
      <c r="AS32" s="68"/>
      <c r="AT32" s="69"/>
      <c r="AU32" s="69"/>
      <c r="AV32" s="69"/>
      <c r="AW32" s="70"/>
      <c r="AX32" s="68"/>
      <c r="AY32" s="69"/>
      <c r="AZ32" s="69"/>
      <c r="BA32" s="70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ht="27.0" customHeight="1">
      <c r="A33" s="76">
        <v>2.0</v>
      </c>
      <c r="B33" s="73"/>
      <c r="C33" s="75"/>
      <c r="D33" s="72"/>
      <c r="E33" s="72"/>
      <c r="F33" s="73"/>
      <c r="G33" s="75"/>
      <c r="H33" s="72"/>
      <c r="I33" s="73"/>
      <c r="J33" s="75">
        <f t="shared" si="1"/>
        <v>4</v>
      </c>
      <c r="K33" s="72"/>
      <c r="L33" s="72"/>
      <c r="M33" s="73"/>
      <c r="N33" s="75">
        <v>11.0</v>
      </c>
      <c r="O33" s="72"/>
      <c r="P33" s="73"/>
      <c r="Q33" s="77">
        <v>2.0</v>
      </c>
      <c r="R33" s="72"/>
      <c r="S33" s="73"/>
      <c r="T33" s="75"/>
      <c r="U33" s="72"/>
      <c r="V33" s="73"/>
      <c r="W33" s="75">
        <f t="shared" si="2"/>
        <v>17</v>
      </c>
      <c r="X33" s="72"/>
      <c r="Y33" s="73"/>
      <c r="Z33" s="51"/>
      <c r="AA33" s="71"/>
      <c r="AB33" s="72"/>
      <c r="AC33" s="72"/>
      <c r="AD33" s="72"/>
      <c r="AE33" s="72"/>
      <c r="AF33" s="72"/>
      <c r="AG33" s="73"/>
      <c r="AH33" s="75"/>
      <c r="AI33" s="72"/>
      <c r="AJ33" s="73"/>
      <c r="AK33" s="75"/>
      <c r="AL33" s="72"/>
      <c r="AM33" s="73"/>
      <c r="AN33" s="65"/>
      <c r="AO33" s="78">
        <v>1.0</v>
      </c>
      <c r="AP33" s="62"/>
      <c r="AQ33" s="62"/>
      <c r="AR33" s="60"/>
      <c r="AS33" s="78" t="s">
        <v>55</v>
      </c>
      <c r="AT33" s="62"/>
      <c r="AU33" s="62"/>
      <c r="AV33" s="62"/>
      <c r="AW33" s="60"/>
      <c r="AX33" s="78">
        <v>3.0</v>
      </c>
      <c r="AY33" s="62"/>
      <c r="AZ33" s="62"/>
      <c r="BA33" s="60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ht="21.75" customHeight="1">
      <c r="A34" s="75" t="s">
        <v>56</v>
      </c>
      <c r="B34" s="73"/>
      <c r="C34" s="75">
        <f>SUM(C32:F33)</f>
        <v>33</v>
      </c>
      <c r="D34" s="72"/>
      <c r="E34" s="72"/>
      <c r="F34" s="73"/>
      <c r="G34" s="75" t="str">
        <f>SUM(G32:I35)</f>
        <v>#REF!</v>
      </c>
      <c r="H34" s="72"/>
      <c r="I34" s="73"/>
      <c r="J34" s="74" t="str">
        <f>SUM(J32:M35)</f>
        <v>#REF!</v>
      </c>
      <c r="K34" s="72"/>
      <c r="L34" s="72"/>
      <c r="M34" s="73"/>
      <c r="N34" s="74" t="str">
        <f>SUM(N32:P35)</f>
        <v>#REF!</v>
      </c>
      <c r="O34" s="72"/>
      <c r="P34" s="73"/>
      <c r="Q34" s="75" t="str">
        <f>SUM(Q32:S35)</f>
        <v>#REF!</v>
      </c>
      <c r="R34" s="72"/>
      <c r="S34" s="73"/>
      <c r="T34" s="75" t="str">
        <f>SUM(T32:V35)</f>
        <v>#REF!</v>
      </c>
      <c r="U34" s="72"/>
      <c r="V34" s="73"/>
      <c r="W34" s="75">
        <f>SUM(W32:Y33)</f>
        <v>69</v>
      </c>
      <c r="X34" s="72"/>
      <c r="Y34" s="73"/>
      <c r="Z34" s="51"/>
      <c r="AA34" s="79"/>
      <c r="AH34" s="80"/>
      <c r="AK34" s="80"/>
      <c r="AN34" s="65"/>
      <c r="AO34" s="66"/>
      <c r="AR34" s="67"/>
      <c r="AS34" s="66"/>
      <c r="AW34" s="67"/>
      <c r="AX34" s="66"/>
      <c r="BA34" s="67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ht="25.5" customHeight="1">
      <c r="A35" s="81"/>
      <c r="B35" s="62"/>
      <c r="C35" s="82"/>
      <c r="D35" s="62"/>
      <c r="E35" s="62"/>
      <c r="F35" s="62"/>
      <c r="G35" s="82"/>
      <c r="H35" s="62"/>
      <c r="I35" s="62"/>
      <c r="J35" s="82"/>
      <c r="K35" s="62"/>
      <c r="L35" s="62"/>
      <c r="M35" s="62"/>
      <c r="N35" s="82"/>
      <c r="O35" s="62"/>
      <c r="P35" s="62"/>
      <c r="Q35" s="82"/>
      <c r="R35" s="62"/>
      <c r="S35" s="62"/>
      <c r="T35" s="82"/>
      <c r="U35" s="62"/>
      <c r="V35" s="62"/>
      <c r="W35" s="82"/>
      <c r="X35" s="62"/>
      <c r="Y35" s="62"/>
      <c r="Z35" s="51"/>
      <c r="AN35" s="83"/>
      <c r="AO35" s="66"/>
      <c r="AR35" s="67"/>
      <c r="AS35" s="66"/>
      <c r="AW35" s="67"/>
      <c r="AX35" s="66"/>
      <c r="BA35" s="67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ht="34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51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84"/>
      <c r="AO36" s="68"/>
      <c r="AP36" s="69"/>
      <c r="AQ36" s="69"/>
      <c r="AR36" s="70"/>
      <c r="AS36" s="68"/>
      <c r="AT36" s="69"/>
      <c r="AU36" s="69"/>
      <c r="AV36" s="69"/>
      <c r="AW36" s="70"/>
      <c r="AX36" s="68"/>
      <c r="AY36" s="69"/>
      <c r="AZ36" s="69"/>
      <c r="BA36" s="70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6">
    <mergeCell ref="AS17:AW17"/>
    <mergeCell ref="AX17:BA17"/>
    <mergeCell ref="P11:AM11"/>
    <mergeCell ref="A15:BA15"/>
    <mergeCell ref="A17:A18"/>
    <mergeCell ref="B17:E17"/>
    <mergeCell ref="F17:I17"/>
    <mergeCell ref="J17:M17"/>
    <mergeCell ref="N17:R17"/>
    <mergeCell ref="T29:V31"/>
    <mergeCell ref="W29:Y31"/>
    <mergeCell ref="AA29:AG30"/>
    <mergeCell ref="AH29:AJ30"/>
    <mergeCell ref="AK29:AM30"/>
    <mergeCell ref="AA31:AG31"/>
    <mergeCell ref="AH31:AJ31"/>
    <mergeCell ref="AK31:AM31"/>
    <mergeCell ref="A25:AU25"/>
    <mergeCell ref="AA27:AM27"/>
    <mergeCell ref="AO27:BA27"/>
    <mergeCell ref="A29:B31"/>
    <mergeCell ref="C29:F31"/>
    <mergeCell ref="G29:I31"/>
    <mergeCell ref="J29:M31"/>
    <mergeCell ref="G32:I32"/>
    <mergeCell ref="J32:M32"/>
    <mergeCell ref="T32:V32"/>
    <mergeCell ref="W32:Y32"/>
    <mergeCell ref="AA32:AG32"/>
    <mergeCell ref="AH32:AJ32"/>
    <mergeCell ref="N29:P31"/>
    <mergeCell ref="Q29:S31"/>
    <mergeCell ref="AO29:AR32"/>
    <mergeCell ref="AS29:AW32"/>
    <mergeCell ref="AX29:BA32"/>
    <mergeCell ref="A32:B32"/>
    <mergeCell ref="C32:F32"/>
    <mergeCell ref="AK32:AM32"/>
    <mergeCell ref="AS33:AW36"/>
    <mergeCell ref="AX33:BA36"/>
    <mergeCell ref="Q34:S34"/>
    <mergeCell ref="T34:V34"/>
    <mergeCell ref="AA33:AG33"/>
    <mergeCell ref="AA34:AG35"/>
    <mergeCell ref="AH34:AJ35"/>
    <mergeCell ref="AK34:AM35"/>
    <mergeCell ref="Q35:S35"/>
    <mergeCell ref="T35:V35"/>
    <mergeCell ref="Q33:S33"/>
    <mergeCell ref="T33:V33"/>
    <mergeCell ref="W33:Y33"/>
    <mergeCell ref="AH33:AJ33"/>
    <mergeCell ref="AK33:AM33"/>
    <mergeCell ref="AO33:AR36"/>
    <mergeCell ref="W34:Y34"/>
    <mergeCell ref="W35:Y35"/>
    <mergeCell ref="G35:I35"/>
    <mergeCell ref="J35:M35"/>
    <mergeCell ref="A34:B34"/>
    <mergeCell ref="C34:F34"/>
    <mergeCell ref="G34:I34"/>
    <mergeCell ref="J34:M34"/>
    <mergeCell ref="N34:P34"/>
    <mergeCell ref="A35:B35"/>
    <mergeCell ref="C35:F35"/>
    <mergeCell ref="N35:P35"/>
    <mergeCell ref="A4:O4"/>
    <mergeCell ref="A6:O6"/>
    <mergeCell ref="A7:O7"/>
    <mergeCell ref="A1:O1"/>
    <mergeCell ref="P1:AM1"/>
    <mergeCell ref="A2:O2"/>
    <mergeCell ref="A3:O3"/>
    <mergeCell ref="P3:AM3"/>
    <mergeCell ref="AN3:BA4"/>
    <mergeCell ref="AO6:BA6"/>
    <mergeCell ref="P5:AM5"/>
    <mergeCell ref="P7:AL7"/>
    <mergeCell ref="AN7:BA7"/>
    <mergeCell ref="P8:AL8"/>
    <mergeCell ref="AN8:BA10"/>
    <mergeCell ref="P9:AL9"/>
    <mergeCell ref="P10:AM10"/>
    <mergeCell ref="S17:W17"/>
    <mergeCell ref="X17:AA17"/>
    <mergeCell ref="AB17:AE17"/>
    <mergeCell ref="AF17:AI17"/>
    <mergeCell ref="AJ17:AN17"/>
    <mergeCell ref="AO17:AR17"/>
    <mergeCell ref="N32:P32"/>
    <mergeCell ref="Q32:S32"/>
    <mergeCell ref="A33:B33"/>
    <mergeCell ref="C33:F33"/>
    <mergeCell ref="G33:I33"/>
    <mergeCell ref="J33:M33"/>
    <mergeCell ref="N33:P33"/>
  </mergeCells>
  <printOptions/>
  <pageMargins bottom="0.0" footer="0.0" header="0.0" left="0.196527777777778" right="0.196527777777778" top="0.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3.29"/>
    <col customWidth="1" min="3" max="4" width="4.57"/>
    <col customWidth="1" min="5" max="5" width="5.43"/>
    <col customWidth="1" min="6" max="6" width="5.57"/>
    <col customWidth="1" min="7" max="7" width="6.86"/>
    <col customWidth="1" min="8" max="8" width="8.0"/>
    <col customWidth="1" min="9" max="9" width="8.29"/>
    <col customWidth="1" min="10" max="10" width="4.71"/>
    <col customWidth="1" min="11" max="12" width="5.43"/>
    <col customWidth="1" min="13" max="13" width="6.0"/>
    <col customWidth="1" min="14" max="14" width="4.57"/>
    <col customWidth="1" min="15" max="15" width="5.57"/>
    <col customWidth="1" min="16" max="16" width="7.29"/>
    <col customWidth="1" min="17" max="17" width="5.86"/>
    <col customWidth="1" min="18" max="18" width="4.86"/>
    <col customWidth="1" min="19" max="19" width="3.71"/>
    <col customWidth="1" min="20" max="20" width="5.0"/>
    <col customWidth="1" min="21" max="21" width="5.43"/>
    <col customWidth="1" min="22" max="22" width="5.57"/>
    <col customWidth="1" min="23" max="23" width="5.14"/>
    <col customWidth="1" min="24" max="24" width="5.29"/>
    <col customWidth="1" min="25" max="25" width="5.14"/>
    <col customWidth="1" min="26" max="26" width="4.29"/>
    <col customWidth="1" min="27" max="29" width="4.86"/>
    <col customWidth="1" min="30" max="30" width="3.86"/>
    <col customWidth="1" min="31" max="31" width="6.29"/>
    <col customWidth="1" min="32" max="32" width="6.0"/>
    <col customWidth="1" min="33" max="33" width="5.71"/>
    <col customWidth="1" min="34" max="34" width="5.57"/>
    <col customWidth="1" min="35" max="36" width="4.71"/>
    <col customWidth="1" min="37" max="37" width="4.86"/>
    <col customWidth="1" min="38" max="38" width="4.0"/>
    <col customWidth="1" min="39" max="39" width="5.71"/>
    <col customWidth="1" min="40" max="40" width="6.14"/>
    <col customWidth="1" min="41" max="41" width="6.0"/>
    <col customWidth="1" min="42" max="42" width="4.14"/>
    <col customWidth="1" min="43" max="43" width="4.29"/>
    <col customWidth="1" min="44" max="44" width="4.14"/>
    <col customWidth="1" min="45" max="45" width="4.57"/>
    <col customWidth="1" min="46" max="46" width="4.71"/>
    <col customWidth="1" min="47" max="47" width="4.57"/>
    <col customWidth="1" min="48" max="48" width="4.14"/>
    <col customWidth="1" min="49" max="49" width="4.29"/>
    <col customWidth="1" min="50" max="50" width="4.43"/>
    <col customWidth="1" min="51" max="51" width="4.29"/>
    <col customWidth="1" min="52" max="52" width="4.71"/>
    <col customWidth="1" min="53" max="53" width="4.29"/>
    <col customWidth="1" min="54" max="60" width="3.29"/>
  </cols>
  <sheetData>
    <row r="1" ht="25.5" customHeight="1">
      <c r="A1" s="47"/>
      <c r="P1" s="2" t="s">
        <v>1</v>
      </c>
      <c r="AO1" s="3"/>
      <c r="BB1" s="3"/>
      <c r="BC1" s="3"/>
      <c r="BD1" s="3"/>
      <c r="BE1" s="3"/>
      <c r="BF1" s="3"/>
      <c r="BG1" s="3"/>
      <c r="BH1" s="3"/>
    </row>
    <row r="2" ht="24.0" customHeight="1">
      <c r="A2" s="1" t="s">
        <v>0</v>
      </c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3"/>
      <c r="AL2" s="3"/>
      <c r="AM2" s="3"/>
      <c r="AN2" s="3"/>
      <c r="BB2" s="3"/>
      <c r="BC2" s="3"/>
      <c r="BD2" s="3"/>
      <c r="BE2" s="3"/>
      <c r="BF2" s="3"/>
      <c r="BG2" s="3"/>
      <c r="BH2" s="3"/>
    </row>
    <row r="3" ht="15.75" customHeight="1">
      <c r="A3" s="1" t="s">
        <v>2</v>
      </c>
      <c r="P3" s="6" t="s">
        <v>4</v>
      </c>
      <c r="BB3" s="3"/>
      <c r="BC3" s="3"/>
      <c r="BD3" s="3"/>
      <c r="BE3" s="3"/>
      <c r="BF3" s="3"/>
      <c r="BG3" s="3"/>
      <c r="BH3" s="3"/>
    </row>
    <row r="4" ht="29.25" customHeight="1">
      <c r="A4" s="1" t="s">
        <v>57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86" t="s">
        <v>58</v>
      </c>
    </row>
    <row r="5" ht="29.25" customHeight="1">
      <c r="A5" s="87" t="s">
        <v>59</v>
      </c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</row>
    <row r="6" ht="30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</row>
    <row r="7" ht="24.75" customHeight="1">
      <c r="A7" s="1" t="s">
        <v>8</v>
      </c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BB7" s="11"/>
      <c r="BC7" s="11"/>
      <c r="BD7" s="11"/>
      <c r="BE7" s="11"/>
      <c r="BF7" s="11"/>
      <c r="BG7" s="11"/>
      <c r="BH7" s="11"/>
    </row>
    <row r="8" ht="44.25" customHeight="1">
      <c r="A8" s="1" t="s">
        <v>9</v>
      </c>
      <c r="P8" s="10" t="s">
        <v>7</v>
      </c>
      <c r="BB8" s="3"/>
      <c r="BC8" s="3"/>
      <c r="BD8" s="3"/>
      <c r="BE8" s="3"/>
      <c r="BF8" s="3"/>
      <c r="BG8" s="3"/>
      <c r="BH8" s="3"/>
    </row>
    <row r="9" ht="30.0" customHeight="1">
      <c r="P9" s="13" t="s">
        <v>60</v>
      </c>
      <c r="AN9" s="14" t="s">
        <v>61</v>
      </c>
      <c r="BB9" s="3"/>
      <c r="BC9" s="3"/>
      <c r="BD9" s="3"/>
      <c r="BE9" s="3"/>
      <c r="BF9" s="3"/>
      <c r="BG9" s="3"/>
      <c r="BH9" s="3"/>
    </row>
    <row r="10" ht="24.0" customHeight="1">
      <c r="P10" s="13" t="s">
        <v>62</v>
      </c>
      <c r="AL10" s="88"/>
      <c r="AM10" s="88"/>
      <c r="AN10" s="14" t="s">
        <v>13</v>
      </c>
      <c r="BB10" s="3"/>
      <c r="BC10" s="3"/>
      <c r="BD10" s="3"/>
      <c r="BE10" s="3"/>
      <c r="BF10" s="3"/>
      <c r="BG10" s="3"/>
      <c r="BH10" s="3"/>
    </row>
    <row r="11" ht="28.5" customHeight="1">
      <c r="P11" s="13" t="s">
        <v>63</v>
      </c>
      <c r="AK11" s="88"/>
      <c r="AL11" s="88"/>
      <c r="AM11" s="88"/>
      <c r="BB11" s="3"/>
      <c r="BC11" s="3"/>
      <c r="BD11" s="3"/>
      <c r="BE11" s="3"/>
      <c r="BF11" s="3"/>
      <c r="BG11" s="3"/>
      <c r="BH11" s="3"/>
    </row>
    <row r="12" ht="27.75" customHeight="1">
      <c r="P12" s="90" t="s">
        <v>64</v>
      </c>
      <c r="BB12" s="3"/>
      <c r="BC12" s="3"/>
      <c r="BD12" s="3"/>
      <c r="BE12" s="3"/>
      <c r="BF12" s="3"/>
      <c r="BG12" s="3"/>
      <c r="BH12" s="3"/>
    </row>
    <row r="13" ht="28.5" customHeight="1">
      <c r="P13" s="13" t="s">
        <v>65</v>
      </c>
      <c r="AK13" s="13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3"/>
      <c r="BC13" s="3"/>
      <c r="BD13" s="3"/>
      <c r="BE13" s="3"/>
      <c r="BF13" s="3"/>
      <c r="BG13" s="3"/>
      <c r="BH13" s="3"/>
    </row>
    <row r="14" ht="52.5" customHeight="1">
      <c r="P14" s="92"/>
      <c r="Q14" s="92"/>
      <c r="R14" s="92"/>
      <c r="S14" s="92"/>
      <c r="T14" s="93"/>
      <c r="AN14" s="92"/>
      <c r="AO14" s="94"/>
      <c r="BB14" s="3"/>
      <c r="BC14" s="3"/>
      <c r="BD14" s="3"/>
      <c r="BE14" s="3"/>
      <c r="BF14" s="3"/>
      <c r="BG14" s="3"/>
      <c r="BH14" s="3"/>
    </row>
    <row r="15" ht="21.75" customHeight="1">
      <c r="P15" s="95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3"/>
      <c r="BC15" s="3"/>
      <c r="BD15" s="3"/>
      <c r="BE15" s="3"/>
      <c r="BF15" s="3"/>
      <c r="BG15" s="3"/>
      <c r="BH15" s="3"/>
    </row>
    <row r="16" ht="6.0" customHeight="1"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3"/>
      <c r="BC16" s="3"/>
      <c r="BD16" s="3"/>
      <c r="BE16" s="3"/>
      <c r="BF16" s="3"/>
      <c r="BG16" s="3"/>
      <c r="BH16" s="3"/>
    </row>
    <row r="17" ht="15.75" customHeight="1">
      <c r="BB17" s="3"/>
      <c r="BC17" s="3"/>
      <c r="BD17" s="3"/>
      <c r="BE17" s="3"/>
      <c r="BF17" s="3"/>
      <c r="BG17" s="3"/>
      <c r="BH17" s="3"/>
    </row>
    <row r="18" ht="25.5" customHeight="1">
      <c r="A18" s="96" t="s">
        <v>17</v>
      </c>
      <c r="BB18" s="3"/>
      <c r="BC18" s="3"/>
      <c r="BD18" s="3"/>
      <c r="BE18" s="3"/>
      <c r="BF18" s="3"/>
      <c r="BG18" s="3"/>
      <c r="BH18" s="3"/>
    </row>
    <row r="19" ht="15.75" customHeight="1">
      <c r="A19" s="21" t="s">
        <v>18</v>
      </c>
      <c r="B19" s="97" t="s">
        <v>19</v>
      </c>
      <c r="C19" s="23"/>
      <c r="D19" s="23"/>
      <c r="E19" s="98"/>
      <c r="F19" s="97" t="s">
        <v>20</v>
      </c>
      <c r="G19" s="23"/>
      <c r="H19" s="23"/>
      <c r="I19" s="98"/>
      <c r="J19" s="97" t="s">
        <v>21</v>
      </c>
      <c r="K19" s="23"/>
      <c r="L19" s="23"/>
      <c r="M19" s="98"/>
      <c r="N19" s="97" t="s">
        <v>22</v>
      </c>
      <c r="O19" s="23"/>
      <c r="P19" s="23"/>
      <c r="Q19" s="23"/>
      <c r="R19" s="98"/>
      <c r="S19" s="97" t="s">
        <v>23</v>
      </c>
      <c r="T19" s="23"/>
      <c r="U19" s="23"/>
      <c r="V19" s="23"/>
      <c r="W19" s="98"/>
      <c r="X19" s="97" t="s">
        <v>24</v>
      </c>
      <c r="Y19" s="23"/>
      <c r="Z19" s="23"/>
      <c r="AA19" s="98"/>
      <c r="AB19" s="97" t="s">
        <v>25</v>
      </c>
      <c r="AC19" s="23"/>
      <c r="AD19" s="23"/>
      <c r="AE19" s="98"/>
      <c r="AF19" s="97" t="s">
        <v>26</v>
      </c>
      <c r="AG19" s="23"/>
      <c r="AH19" s="23"/>
      <c r="AI19" s="98"/>
      <c r="AJ19" s="97" t="s">
        <v>27</v>
      </c>
      <c r="AK19" s="23"/>
      <c r="AL19" s="23"/>
      <c r="AM19" s="23"/>
      <c r="AN19" s="98"/>
      <c r="AO19" s="97" t="s">
        <v>28</v>
      </c>
      <c r="AP19" s="23"/>
      <c r="AQ19" s="23"/>
      <c r="AR19" s="98"/>
      <c r="AS19" s="97" t="s">
        <v>29</v>
      </c>
      <c r="AT19" s="23"/>
      <c r="AU19" s="23"/>
      <c r="AV19" s="98"/>
      <c r="AW19" s="97" t="s">
        <v>30</v>
      </c>
      <c r="AX19" s="23"/>
      <c r="AY19" s="23"/>
      <c r="AZ19" s="23"/>
      <c r="BA19" s="24"/>
      <c r="BB19" s="3"/>
      <c r="BC19" s="3"/>
      <c r="BD19" s="3"/>
      <c r="BE19" s="3"/>
      <c r="BF19" s="3"/>
      <c r="BG19" s="3"/>
      <c r="BH19" s="3"/>
    </row>
    <row r="20" ht="24.0" customHeight="1">
      <c r="A20" s="99"/>
      <c r="B20" s="28">
        <v>1.0</v>
      </c>
      <c r="C20" s="28">
        <v>2.0</v>
      </c>
      <c r="D20" s="28">
        <v>3.0</v>
      </c>
      <c r="E20" s="28">
        <v>4.0</v>
      </c>
      <c r="F20" s="28">
        <v>5.0</v>
      </c>
      <c r="G20" s="28">
        <v>6.0</v>
      </c>
      <c r="H20" s="28">
        <v>7.0</v>
      </c>
      <c r="I20" s="28">
        <v>8.0</v>
      </c>
      <c r="J20" s="28">
        <v>9.0</v>
      </c>
      <c r="K20" s="28">
        <v>10.0</v>
      </c>
      <c r="L20" s="28">
        <v>11.0</v>
      </c>
      <c r="M20" s="28">
        <v>12.0</v>
      </c>
      <c r="N20" s="28">
        <v>13.0</v>
      </c>
      <c r="O20" s="28">
        <v>14.0</v>
      </c>
      <c r="P20" s="28">
        <v>15.0</v>
      </c>
      <c r="Q20" s="28">
        <v>16.0</v>
      </c>
      <c r="R20" s="28">
        <v>17.0</v>
      </c>
      <c r="S20" s="28">
        <v>18.0</v>
      </c>
      <c r="T20" s="28">
        <v>19.0</v>
      </c>
      <c r="U20" s="28">
        <v>20.0</v>
      </c>
      <c r="V20" s="28">
        <v>21.0</v>
      </c>
      <c r="W20" s="28">
        <v>22.0</v>
      </c>
      <c r="X20" s="28">
        <v>23.0</v>
      </c>
      <c r="Y20" s="28">
        <v>24.0</v>
      </c>
      <c r="Z20" s="28">
        <v>25.0</v>
      </c>
      <c r="AA20" s="28">
        <v>26.0</v>
      </c>
      <c r="AB20" s="28">
        <v>27.0</v>
      </c>
      <c r="AC20" s="28">
        <v>28.0</v>
      </c>
      <c r="AD20" s="28">
        <v>29.0</v>
      </c>
      <c r="AE20" s="28">
        <v>30.0</v>
      </c>
      <c r="AF20" s="28">
        <v>31.0</v>
      </c>
      <c r="AG20" s="28">
        <v>32.0</v>
      </c>
      <c r="AH20" s="28">
        <v>33.0</v>
      </c>
      <c r="AI20" s="28">
        <v>34.0</v>
      </c>
      <c r="AJ20" s="28">
        <v>35.0</v>
      </c>
      <c r="AK20" s="28">
        <v>36.0</v>
      </c>
      <c r="AL20" s="28">
        <v>37.0</v>
      </c>
      <c r="AM20" s="28">
        <v>38.0</v>
      </c>
      <c r="AN20" s="28">
        <v>39.0</v>
      </c>
      <c r="AO20" s="28">
        <v>40.0</v>
      </c>
      <c r="AP20" s="28">
        <v>41.0</v>
      </c>
      <c r="AQ20" s="28">
        <v>42.0</v>
      </c>
      <c r="AR20" s="28">
        <v>43.0</v>
      </c>
      <c r="AS20" s="28">
        <v>44.0</v>
      </c>
      <c r="AT20" s="28">
        <v>45.0</v>
      </c>
      <c r="AU20" s="28">
        <v>46.0</v>
      </c>
      <c r="AV20" s="28">
        <v>47.0</v>
      </c>
      <c r="AW20" s="28">
        <v>48.0</v>
      </c>
      <c r="AX20" s="28">
        <v>49.0</v>
      </c>
      <c r="AY20" s="28">
        <v>50.0</v>
      </c>
      <c r="AZ20" s="28">
        <v>51.0</v>
      </c>
      <c r="BA20" s="29">
        <v>52.0</v>
      </c>
      <c r="BB20" s="3"/>
      <c r="BC20" s="3"/>
      <c r="BD20" s="3"/>
      <c r="BE20" s="3"/>
      <c r="BF20" s="3"/>
      <c r="BG20" s="3"/>
      <c r="BH20" s="3"/>
    </row>
    <row r="21" ht="20.25" customHeight="1">
      <c r="A21" s="100">
        <v>1.0</v>
      </c>
      <c r="B21" s="101" t="s">
        <v>66</v>
      </c>
      <c r="C21" s="33" t="s">
        <v>31</v>
      </c>
      <c r="D21" s="34" t="s">
        <v>31</v>
      </c>
      <c r="E21" s="34" t="s">
        <v>31</v>
      </c>
      <c r="F21" s="35" t="s">
        <v>31</v>
      </c>
      <c r="G21" s="33" t="s">
        <v>31</v>
      </c>
      <c r="H21" s="34" t="s">
        <v>31</v>
      </c>
      <c r="I21" s="34" t="s">
        <v>31</v>
      </c>
      <c r="J21" s="35" t="s">
        <v>31</v>
      </c>
      <c r="K21" s="33" t="s">
        <v>31</v>
      </c>
      <c r="L21" s="34" t="s">
        <v>31</v>
      </c>
      <c r="M21" s="33" t="s">
        <v>31</v>
      </c>
      <c r="N21" s="34" t="s">
        <v>31</v>
      </c>
      <c r="O21" s="34" t="s">
        <v>31</v>
      </c>
      <c r="P21" s="35" t="s">
        <v>31</v>
      </c>
      <c r="Q21" s="102" t="s">
        <v>32</v>
      </c>
      <c r="R21" s="103" t="s">
        <v>66</v>
      </c>
      <c r="S21" s="104" t="s">
        <v>33</v>
      </c>
      <c r="T21" s="105" t="s">
        <v>33</v>
      </c>
      <c r="U21" s="33" t="s">
        <v>31</v>
      </c>
      <c r="V21" s="34" t="s">
        <v>31</v>
      </c>
      <c r="W21" s="34" t="s">
        <v>31</v>
      </c>
      <c r="X21" s="35" t="s">
        <v>31</v>
      </c>
      <c r="Y21" s="33" t="s">
        <v>31</v>
      </c>
      <c r="Z21" s="34" t="s">
        <v>31</v>
      </c>
      <c r="AA21" s="34" t="s">
        <v>31</v>
      </c>
      <c r="AB21" s="35" t="s">
        <v>31</v>
      </c>
      <c r="AC21" s="33" t="s">
        <v>31</v>
      </c>
      <c r="AD21" s="34" t="s">
        <v>34</v>
      </c>
      <c r="AE21" s="34" t="s">
        <v>34</v>
      </c>
      <c r="AF21" s="35" t="s">
        <v>34</v>
      </c>
      <c r="AG21" s="33" t="s">
        <v>31</v>
      </c>
      <c r="AH21" s="34" t="s">
        <v>31</v>
      </c>
      <c r="AI21" s="34" t="s">
        <v>31</v>
      </c>
      <c r="AJ21" s="35" t="s">
        <v>31</v>
      </c>
      <c r="AK21" s="33" t="s">
        <v>31</v>
      </c>
      <c r="AL21" s="34" t="s">
        <v>31</v>
      </c>
      <c r="AM21" s="33" t="s">
        <v>31</v>
      </c>
      <c r="AN21" s="34" t="s">
        <v>31</v>
      </c>
      <c r="AO21" s="34" t="s">
        <v>31</v>
      </c>
      <c r="AP21" s="35" t="s">
        <v>31</v>
      </c>
      <c r="AQ21" s="105" t="s">
        <v>32</v>
      </c>
      <c r="AR21" s="106" t="s">
        <v>33</v>
      </c>
      <c r="AS21" s="107" t="s">
        <v>33</v>
      </c>
      <c r="AT21" s="105" t="s">
        <v>33</v>
      </c>
      <c r="AU21" s="105" t="s">
        <v>33</v>
      </c>
      <c r="AV21" s="108" t="s">
        <v>33</v>
      </c>
      <c r="AW21" s="104" t="s">
        <v>33</v>
      </c>
      <c r="AX21" s="105" t="s">
        <v>33</v>
      </c>
      <c r="AY21" s="105" t="s">
        <v>33</v>
      </c>
      <c r="AZ21" s="105" t="s">
        <v>33</v>
      </c>
      <c r="BA21" s="106" t="s">
        <v>33</v>
      </c>
      <c r="BB21" s="3"/>
      <c r="BC21" s="3"/>
      <c r="BD21" s="3"/>
      <c r="BE21" s="3"/>
      <c r="BF21" s="3"/>
      <c r="BG21" s="3"/>
      <c r="BH21" s="3"/>
    </row>
    <row r="22" ht="21.0" customHeight="1">
      <c r="A22" s="109">
        <v>2.0</v>
      </c>
      <c r="B22" s="110" t="s">
        <v>34</v>
      </c>
      <c r="C22" s="110" t="s">
        <v>34</v>
      </c>
      <c r="D22" s="110" t="s">
        <v>34</v>
      </c>
      <c r="E22" s="110" t="s">
        <v>34</v>
      </c>
      <c r="F22" s="110" t="s">
        <v>35</v>
      </c>
      <c r="G22" s="110" t="s">
        <v>35</v>
      </c>
      <c r="H22" s="110" t="s">
        <v>35</v>
      </c>
      <c r="I22" s="110" t="s">
        <v>35</v>
      </c>
      <c r="J22" s="110" t="s">
        <v>35</v>
      </c>
      <c r="K22" s="110" t="s">
        <v>35</v>
      </c>
      <c r="L22" s="110" t="s">
        <v>35</v>
      </c>
      <c r="M22" s="110" t="s">
        <v>35</v>
      </c>
      <c r="N22" s="110" t="s">
        <v>35</v>
      </c>
      <c r="O22" s="110" t="s">
        <v>35</v>
      </c>
      <c r="P22" s="111" t="s">
        <v>35</v>
      </c>
      <c r="Q22" s="112" t="s">
        <v>36</v>
      </c>
      <c r="R22" s="112" t="s">
        <v>36</v>
      </c>
      <c r="S22" s="113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5"/>
      <c r="BB22" s="3"/>
      <c r="BC22" s="3"/>
      <c r="BD22" s="3"/>
      <c r="BE22" s="3"/>
      <c r="BF22" s="3"/>
      <c r="BG22" s="3"/>
      <c r="BH22" s="3"/>
    </row>
    <row r="23" ht="20.25" customHeight="1">
      <c r="A23" s="52" t="s">
        <v>67</v>
      </c>
      <c r="AV23" s="53"/>
      <c r="AW23" s="53"/>
      <c r="AX23" s="53"/>
      <c r="AY23" s="53"/>
      <c r="AZ23" s="53"/>
      <c r="BB23" s="3"/>
      <c r="BC23" s="3"/>
      <c r="BD23" s="3"/>
      <c r="BE23" s="3"/>
      <c r="BF23" s="3"/>
      <c r="BG23" s="3"/>
      <c r="BH23" s="3"/>
    </row>
    <row r="24" ht="15.75" customHeight="1">
      <c r="A24" s="116"/>
      <c r="B24" s="116"/>
      <c r="C24" s="116"/>
      <c r="D24" s="116"/>
      <c r="E24" s="116"/>
      <c r="F24" s="116"/>
      <c r="G24" s="116"/>
      <c r="H24" s="116"/>
      <c r="I24" s="116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53"/>
      <c r="AW24" s="53"/>
      <c r="AX24" s="53"/>
      <c r="AY24" s="53"/>
      <c r="AZ24" s="53"/>
      <c r="BB24" s="3"/>
      <c r="BC24" s="3"/>
      <c r="BD24" s="3"/>
      <c r="BE24" s="3"/>
      <c r="BF24" s="3"/>
      <c r="BG24" s="3"/>
      <c r="BH24" s="3"/>
    </row>
    <row r="25" ht="15.75" customHeight="1">
      <c r="A25" s="117" t="s">
        <v>68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85"/>
      <c r="AX25" s="85"/>
      <c r="AY25" s="85"/>
      <c r="AZ25" s="85"/>
      <c r="BA25" s="118"/>
      <c r="BB25" s="3"/>
      <c r="BC25" s="3"/>
      <c r="BD25" s="3"/>
      <c r="BE25" s="3"/>
      <c r="BF25" s="3"/>
      <c r="BG25" s="3"/>
      <c r="BH25" s="3"/>
    </row>
    <row r="26" ht="12.75" customHeight="1">
      <c r="A26" s="119" t="s">
        <v>18</v>
      </c>
      <c r="B26" s="120"/>
      <c r="C26" s="121" t="s">
        <v>41</v>
      </c>
      <c r="D26" s="114"/>
      <c r="E26" s="114"/>
      <c r="F26" s="120"/>
      <c r="G26" s="121" t="s">
        <v>69</v>
      </c>
      <c r="H26" s="120"/>
      <c r="I26" s="121" t="s">
        <v>70</v>
      </c>
      <c r="J26" s="120"/>
      <c r="K26" s="122" t="s">
        <v>43</v>
      </c>
      <c r="L26" s="114"/>
      <c r="M26" s="120"/>
      <c r="N26" s="121" t="s">
        <v>71</v>
      </c>
      <c r="O26" s="114"/>
      <c r="P26" s="120"/>
      <c r="Q26" s="121" t="s">
        <v>45</v>
      </c>
      <c r="R26" s="114"/>
      <c r="S26" s="120"/>
      <c r="T26" s="121" t="s">
        <v>46</v>
      </c>
      <c r="U26" s="114"/>
      <c r="V26" s="120"/>
      <c r="W26" s="121" t="s">
        <v>47</v>
      </c>
      <c r="X26" s="114"/>
      <c r="Y26" s="115"/>
      <c r="Z26" s="123"/>
      <c r="AA26" s="124" t="s">
        <v>48</v>
      </c>
      <c r="AB26" s="114"/>
      <c r="AC26" s="114"/>
      <c r="AD26" s="114"/>
      <c r="AE26" s="120"/>
      <c r="AF26" s="121" t="s">
        <v>49</v>
      </c>
      <c r="AG26" s="114"/>
      <c r="AH26" s="120"/>
      <c r="AI26" s="121" t="s">
        <v>50</v>
      </c>
      <c r="AJ26" s="114"/>
      <c r="AK26" s="115"/>
      <c r="AL26" s="125"/>
      <c r="AM26" s="124" t="s">
        <v>51</v>
      </c>
      <c r="AN26" s="114"/>
      <c r="AO26" s="120"/>
      <c r="AP26" s="126" t="s">
        <v>72</v>
      </c>
      <c r="AQ26" s="114"/>
      <c r="AR26" s="114"/>
      <c r="AS26" s="114"/>
      <c r="AT26" s="114"/>
      <c r="AU26" s="114"/>
      <c r="AV26" s="114"/>
      <c r="AW26" s="120"/>
      <c r="AX26" s="121" t="s">
        <v>49</v>
      </c>
      <c r="AY26" s="114"/>
      <c r="AZ26" s="114"/>
      <c r="BA26" s="115"/>
      <c r="BB26" s="3"/>
      <c r="BC26" s="3"/>
      <c r="BD26" s="3"/>
      <c r="BE26" s="3"/>
      <c r="BF26" s="3"/>
      <c r="BG26" s="3"/>
      <c r="BH26" s="3"/>
    </row>
    <row r="27" ht="16.5" customHeight="1">
      <c r="A27" s="127"/>
      <c r="B27" s="67"/>
      <c r="C27" s="66"/>
      <c r="F27" s="67"/>
      <c r="G27" s="66"/>
      <c r="H27" s="67"/>
      <c r="I27" s="66"/>
      <c r="J27" s="67"/>
      <c r="K27" s="128"/>
      <c r="M27" s="67"/>
      <c r="N27" s="66"/>
      <c r="P27" s="67"/>
      <c r="Q27" s="66"/>
      <c r="S27" s="67"/>
      <c r="T27" s="66"/>
      <c r="V27" s="67"/>
      <c r="W27" s="66"/>
      <c r="Y27" s="129"/>
      <c r="Z27" s="123"/>
      <c r="AA27" s="127"/>
      <c r="AE27" s="67"/>
      <c r="AF27" s="66"/>
      <c r="AH27" s="67"/>
      <c r="AI27" s="66"/>
      <c r="AK27" s="129"/>
      <c r="AL27" s="130"/>
      <c r="AM27" s="127"/>
      <c r="AO27" s="67"/>
      <c r="AP27" s="128"/>
      <c r="AW27" s="67"/>
      <c r="AX27" s="66"/>
      <c r="BA27" s="129"/>
      <c r="BB27" s="3"/>
      <c r="BC27" s="3"/>
      <c r="BD27" s="3"/>
      <c r="BE27" s="3"/>
      <c r="BF27" s="3"/>
      <c r="BG27" s="3"/>
      <c r="BH27" s="3"/>
    </row>
    <row r="28" ht="31.5" customHeight="1">
      <c r="A28" s="131"/>
      <c r="B28" s="70"/>
      <c r="C28" s="68"/>
      <c r="D28" s="69"/>
      <c r="E28" s="69"/>
      <c r="F28" s="70"/>
      <c r="G28" s="68"/>
      <c r="H28" s="70"/>
      <c r="I28" s="68"/>
      <c r="J28" s="70"/>
      <c r="K28" s="132"/>
      <c r="L28" s="69"/>
      <c r="M28" s="70"/>
      <c r="N28" s="68"/>
      <c r="O28" s="69"/>
      <c r="P28" s="70"/>
      <c r="Q28" s="68"/>
      <c r="R28" s="69"/>
      <c r="S28" s="70"/>
      <c r="T28" s="68"/>
      <c r="U28" s="69"/>
      <c r="V28" s="70"/>
      <c r="W28" s="68"/>
      <c r="X28" s="69"/>
      <c r="Y28" s="133"/>
      <c r="Z28" s="123"/>
      <c r="AA28" s="131"/>
      <c r="AB28" s="69"/>
      <c r="AC28" s="69"/>
      <c r="AD28" s="69"/>
      <c r="AE28" s="70"/>
      <c r="AF28" s="68"/>
      <c r="AG28" s="69"/>
      <c r="AH28" s="70"/>
      <c r="AI28" s="68"/>
      <c r="AJ28" s="69"/>
      <c r="AK28" s="133"/>
      <c r="AL28" s="130"/>
      <c r="AM28" s="127"/>
      <c r="AO28" s="67"/>
      <c r="AP28" s="128"/>
      <c r="AW28" s="67"/>
      <c r="AX28" s="66"/>
      <c r="BA28" s="129"/>
      <c r="BB28" s="3"/>
      <c r="BC28" s="3"/>
      <c r="BD28" s="3"/>
      <c r="BE28" s="3"/>
      <c r="BF28" s="3"/>
      <c r="BG28" s="3"/>
      <c r="BH28" s="3"/>
    </row>
    <row r="29" ht="20.25" customHeight="1">
      <c r="A29" s="134">
        <v>1.0</v>
      </c>
      <c r="B29" s="73"/>
      <c r="C29" s="135">
        <v>33.0</v>
      </c>
      <c r="D29" s="72"/>
      <c r="E29" s="72"/>
      <c r="F29" s="73"/>
      <c r="G29" s="135">
        <v>2.0</v>
      </c>
      <c r="H29" s="73"/>
      <c r="I29" s="135">
        <v>2.0</v>
      </c>
      <c r="J29" s="73"/>
      <c r="K29" s="136">
        <v>3.0</v>
      </c>
      <c r="L29" s="72"/>
      <c r="M29" s="73"/>
      <c r="N29" s="135"/>
      <c r="O29" s="72"/>
      <c r="P29" s="73"/>
      <c r="Q29" s="135"/>
      <c r="R29" s="72"/>
      <c r="S29" s="73"/>
      <c r="T29" s="135">
        <v>12.0</v>
      </c>
      <c r="U29" s="72"/>
      <c r="V29" s="73"/>
      <c r="W29" s="135">
        <v>52.0</v>
      </c>
      <c r="X29" s="72"/>
      <c r="Y29" s="137"/>
      <c r="Z29" s="123"/>
      <c r="AA29" s="138" t="s">
        <v>53</v>
      </c>
      <c r="AB29" s="72"/>
      <c r="AC29" s="72"/>
      <c r="AD29" s="72"/>
      <c r="AE29" s="73"/>
      <c r="AF29" s="75">
        <v>2.0</v>
      </c>
      <c r="AG29" s="72"/>
      <c r="AH29" s="73"/>
      <c r="AI29" s="75">
        <v>3.0</v>
      </c>
      <c r="AJ29" s="72"/>
      <c r="AK29" s="137"/>
      <c r="AL29" s="130"/>
      <c r="AM29" s="131"/>
      <c r="AN29" s="69"/>
      <c r="AO29" s="70"/>
      <c r="AP29" s="128"/>
      <c r="AW29" s="67"/>
      <c r="AX29" s="68"/>
      <c r="AY29" s="69"/>
      <c r="AZ29" s="69"/>
      <c r="BA29" s="133"/>
      <c r="BB29" s="3"/>
      <c r="BC29" s="3"/>
      <c r="BD29" s="3"/>
      <c r="BE29" s="3"/>
      <c r="BF29" s="3"/>
      <c r="BG29" s="3"/>
      <c r="BH29" s="3"/>
    </row>
    <row r="30" ht="20.25" customHeight="1">
      <c r="A30" s="139">
        <v>2.0</v>
      </c>
      <c r="B30" s="73"/>
      <c r="C30" s="140"/>
      <c r="D30" s="72"/>
      <c r="E30" s="72"/>
      <c r="F30" s="73"/>
      <c r="G30" s="135"/>
      <c r="H30" s="73"/>
      <c r="I30" s="135"/>
      <c r="J30" s="73"/>
      <c r="K30" s="136">
        <v>4.0</v>
      </c>
      <c r="L30" s="72"/>
      <c r="M30" s="73"/>
      <c r="N30" s="135">
        <v>11.0</v>
      </c>
      <c r="O30" s="72"/>
      <c r="P30" s="73"/>
      <c r="Q30" s="135">
        <v>2.0</v>
      </c>
      <c r="R30" s="72"/>
      <c r="S30" s="73"/>
      <c r="T30" s="135"/>
      <c r="U30" s="72"/>
      <c r="V30" s="73"/>
      <c r="W30" s="140">
        <v>17.0</v>
      </c>
      <c r="X30" s="72"/>
      <c r="Y30" s="137"/>
      <c r="Z30" s="123"/>
      <c r="AA30" s="141" t="s">
        <v>54</v>
      </c>
      <c r="AB30" s="62"/>
      <c r="AC30" s="62"/>
      <c r="AD30" s="62"/>
      <c r="AE30" s="60"/>
      <c r="AF30" s="142">
        <v>3.0</v>
      </c>
      <c r="AG30" s="62"/>
      <c r="AH30" s="60"/>
      <c r="AI30" s="142">
        <v>4.0</v>
      </c>
      <c r="AJ30" s="62"/>
      <c r="AK30" s="143"/>
      <c r="AL30" s="144"/>
      <c r="AM30" s="145">
        <v>1.0</v>
      </c>
      <c r="AN30" s="62"/>
      <c r="AO30" s="60"/>
      <c r="AP30" s="142" t="s">
        <v>55</v>
      </c>
      <c r="AQ30" s="62"/>
      <c r="AR30" s="62"/>
      <c r="AS30" s="62"/>
      <c r="AT30" s="62"/>
      <c r="AU30" s="62"/>
      <c r="AV30" s="62"/>
      <c r="AW30" s="60"/>
      <c r="AX30" s="142">
        <v>3.0</v>
      </c>
      <c r="AY30" s="62"/>
      <c r="AZ30" s="62"/>
      <c r="BA30" s="143"/>
      <c r="BB30" s="3"/>
      <c r="BC30" s="3"/>
      <c r="BD30" s="3"/>
      <c r="BE30" s="3"/>
      <c r="BF30" s="3"/>
      <c r="BG30" s="3"/>
      <c r="BH30" s="3"/>
    </row>
    <row r="31" ht="21.0" customHeight="1">
      <c r="A31" s="146" t="s">
        <v>56</v>
      </c>
      <c r="B31" s="147"/>
      <c r="C31" s="148">
        <v>33.0</v>
      </c>
      <c r="D31" s="149"/>
      <c r="E31" s="149"/>
      <c r="F31" s="147"/>
      <c r="G31" s="135">
        <v>2.0</v>
      </c>
      <c r="H31" s="73"/>
      <c r="I31" s="135">
        <v>2.0</v>
      </c>
      <c r="J31" s="73"/>
      <c r="K31" s="136">
        <v>7.0</v>
      </c>
      <c r="L31" s="72"/>
      <c r="M31" s="73"/>
      <c r="N31" s="148">
        <f>N29+N30</f>
        <v>11</v>
      </c>
      <c r="O31" s="149"/>
      <c r="P31" s="147"/>
      <c r="Q31" s="150">
        <v>2.0</v>
      </c>
      <c r="R31" s="149"/>
      <c r="S31" s="147"/>
      <c r="T31" s="150">
        <f>T29+T30</f>
        <v>12</v>
      </c>
      <c r="U31" s="149"/>
      <c r="V31" s="147"/>
      <c r="W31" s="150">
        <f>W29+W30</f>
        <v>69</v>
      </c>
      <c r="X31" s="149"/>
      <c r="Y31" s="151"/>
      <c r="Z31" s="123"/>
      <c r="AA31" s="131"/>
      <c r="AB31" s="69"/>
      <c r="AC31" s="69"/>
      <c r="AD31" s="69"/>
      <c r="AE31" s="70"/>
      <c r="AF31" s="152"/>
      <c r="AG31" s="153"/>
      <c r="AH31" s="154"/>
      <c r="AI31" s="152"/>
      <c r="AJ31" s="153"/>
      <c r="AK31" s="155"/>
      <c r="AL31" s="156"/>
      <c r="AM31" s="157"/>
      <c r="AN31" s="153"/>
      <c r="AO31" s="154"/>
      <c r="AP31" s="152"/>
      <c r="AQ31" s="153"/>
      <c r="AR31" s="153"/>
      <c r="AS31" s="153"/>
      <c r="AT31" s="153"/>
      <c r="AU31" s="153"/>
      <c r="AV31" s="153"/>
      <c r="AW31" s="154"/>
      <c r="AX31" s="152"/>
      <c r="AY31" s="153"/>
      <c r="AZ31" s="153"/>
      <c r="BA31" s="155"/>
      <c r="BB31" s="3"/>
      <c r="BC31" s="3"/>
      <c r="BD31" s="3"/>
      <c r="BE31" s="3"/>
      <c r="BF31" s="3"/>
      <c r="BG31" s="3"/>
      <c r="BH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0">
    <mergeCell ref="A4:O4"/>
    <mergeCell ref="A5:O5"/>
    <mergeCell ref="A7:O7"/>
    <mergeCell ref="A8:O8"/>
    <mergeCell ref="A1:O1"/>
    <mergeCell ref="P1:AN1"/>
    <mergeCell ref="AO1:BA3"/>
    <mergeCell ref="A2:O2"/>
    <mergeCell ref="A3:O3"/>
    <mergeCell ref="P3:AN3"/>
    <mergeCell ref="AN4:BA8"/>
    <mergeCell ref="P8:AM8"/>
    <mergeCell ref="P9:AM9"/>
    <mergeCell ref="AN9:BA9"/>
    <mergeCell ref="P10:AK10"/>
    <mergeCell ref="AN10:BA12"/>
    <mergeCell ref="P11:AJ11"/>
    <mergeCell ref="P12:AM12"/>
    <mergeCell ref="B19:E19"/>
    <mergeCell ref="F19:I19"/>
    <mergeCell ref="J19:M19"/>
    <mergeCell ref="N19:R19"/>
    <mergeCell ref="AB19:AE19"/>
    <mergeCell ref="AF19:AI19"/>
    <mergeCell ref="T26:V28"/>
    <mergeCell ref="T29:V29"/>
    <mergeCell ref="AA26:AE28"/>
    <mergeCell ref="AA29:AE29"/>
    <mergeCell ref="AF29:AH29"/>
    <mergeCell ref="AI29:AK29"/>
    <mergeCell ref="W26:Y28"/>
    <mergeCell ref="AF26:AH28"/>
    <mergeCell ref="AI26:AK28"/>
    <mergeCell ref="AM26:AO29"/>
    <mergeCell ref="AP26:AW29"/>
    <mergeCell ref="AX26:BA29"/>
    <mergeCell ref="W29:Y29"/>
    <mergeCell ref="A31:B31"/>
    <mergeCell ref="C31:F31"/>
    <mergeCell ref="G31:H31"/>
    <mergeCell ref="I31:J31"/>
    <mergeCell ref="K31:M31"/>
    <mergeCell ref="N31:P31"/>
    <mergeCell ref="Q31:S31"/>
    <mergeCell ref="A30:B30"/>
    <mergeCell ref="C30:F30"/>
    <mergeCell ref="G30:H30"/>
    <mergeCell ref="I30:J30"/>
    <mergeCell ref="K30:M30"/>
    <mergeCell ref="N30:P30"/>
    <mergeCell ref="Q30:S30"/>
    <mergeCell ref="T30:V30"/>
    <mergeCell ref="T31:V31"/>
    <mergeCell ref="W30:Y30"/>
    <mergeCell ref="AA30:AE31"/>
    <mergeCell ref="AF30:AH31"/>
    <mergeCell ref="AI30:AK31"/>
    <mergeCell ref="AM30:AO31"/>
    <mergeCell ref="AP30:AW31"/>
    <mergeCell ref="AX30:BA31"/>
    <mergeCell ref="W31:Y31"/>
    <mergeCell ref="AJ19:AN19"/>
    <mergeCell ref="AO19:AR19"/>
    <mergeCell ref="AS19:AV19"/>
    <mergeCell ref="AW19:BA19"/>
    <mergeCell ref="S22:BA22"/>
    <mergeCell ref="A23:AU23"/>
    <mergeCell ref="P13:AJ13"/>
    <mergeCell ref="AK13:AM13"/>
    <mergeCell ref="T14:AM14"/>
    <mergeCell ref="AO14:BA14"/>
    <mergeCell ref="P15:AM15"/>
    <mergeCell ref="A18:BA18"/>
    <mergeCell ref="A19:A20"/>
    <mergeCell ref="N26:P28"/>
    <mergeCell ref="Q26:S28"/>
    <mergeCell ref="S19:W19"/>
    <mergeCell ref="X19:AA19"/>
    <mergeCell ref="A26:B28"/>
    <mergeCell ref="C26:F28"/>
    <mergeCell ref="G26:H28"/>
    <mergeCell ref="I26:J28"/>
    <mergeCell ref="K26:M28"/>
    <mergeCell ref="A29:B29"/>
    <mergeCell ref="C29:F29"/>
    <mergeCell ref="G29:H29"/>
    <mergeCell ref="I29:J29"/>
    <mergeCell ref="K29:M29"/>
    <mergeCell ref="N29:P29"/>
    <mergeCell ref="Q29:S29"/>
  </mergeCells>
  <printOptions/>
  <pageMargins bottom="1.05277777777778" footer="0.0" header="0.0" left="0.7875" right="0.7875" top="1.05277777777778"/>
  <pageSetup scale="0" orientation="portrait"/>
  <headerFooter>
    <oddHeader>&amp;C&amp;A</oddHeader>
    <oddFooter>&amp;CСтраница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46.57"/>
    <col customWidth="1" min="3" max="3" width="6.71"/>
    <col customWidth="1" min="4" max="4" width="12.0"/>
    <col customWidth="1" min="5" max="5" width="7.29"/>
    <col customWidth="1" min="6" max="6" width="6.43"/>
    <col customWidth="1" min="7" max="7" width="7.43"/>
    <col customWidth="1" min="8" max="8" width="9.86"/>
    <col customWidth="1" min="9" max="9" width="8.71"/>
    <col customWidth="1" min="10" max="10" width="8.0"/>
    <col customWidth="1" min="11" max="11" width="5.86"/>
    <col customWidth="1" min="12" max="12" width="7.86"/>
    <col customWidth="1" min="13" max="13" width="8.86"/>
    <col customWidth="1" min="14" max="14" width="6.29"/>
    <col customWidth="1" min="15" max="15" width="5.43"/>
    <col customWidth="1" min="16" max="16" width="6.14"/>
    <col customWidth="1" min="17" max="17" width="13.71"/>
    <col customWidth="1" hidden="1" min="18" max="21" width="8.71"/>
    <col customWidth="1" min="22" max="41" width="9.14"/>
  </cols>
  <sheetData>
    <row r="1" ht="18.75" customHeight="1">
      <c r="A1" s="158" t="s">
        <v>73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</row>
    <row r="2" ht="15.75" customHeight="1">
      <c r="A2" s="160" t="s">
        <v>74</v>
      </c>
      <c r="B2" s="161" t="s">
        <v>75</v>
      </c>
      <c r="C2" s="162" t="s">
        <v>76</v>
      </c>
      <c r="D2" s="23"/>
      <c r="E2" s="23"/>
      <c r="F2" s="24"/>
      <c r="G2" s="163" t="s">
        <v>77</v>
      </c>
      <c r="H2" s="162" t="s">
        <v>78</v>
      </c>
      <c r="I2" s="23"/>
      <c r="J2" s="23"/>
      <c r="K2" s="23"/>
      <c r="L2" s="23"/>
      <c r="M2" s="24"/>
      <c r="N2" s="164" t="s">
        <v>79</v>
      </c>
      <c r="O2" s="114"/>
      <c r="P2" s="114"/>
      <c r="Q2" s="114"/>
      <c r="AI2" s="165"/>
      <c r="AJ2" s="165"/>
      <c r="AK2" s="165"/>
      <c r="AL2" s="165"/>
      <c r="AM2" s="165"/>
      <c r="AN2" s="165"/>
      <c r="AO2" s="165"/>
    </row>
    <row r="3" ht="16.5" customHeight="1">
      <c r="A3" s="166"/>
      <c r="B3" s="166"/>
      <c r="C3" s="167" t="s">
        <v>80</v>
      </c>
      <c r="D3" s="168" t="s">
        <v>81</v>
      </c>
      <c r="E3" s="169" t="s">
        <v>82</v>
      </c>
      <c r="F3" s="137"/>
      <c r="G3" s="166"/>
      <c r="H3" s="167" t="s">
        <v>83</v>
      </c>
      <c r="I3" s="170" t="s">
        <v>84</v>
      </c>
      <c r="J3" s="72"/>
      <c r="K3" s="72"/>
      <c r="L3" s="73"/>
      <c r="M3" s="171" t="s">
        <v>85</v>
      </c>
      <c r="N3" s="157"/>
      <c r="O3" s="153"/>
      <c r="P3" s="153"/>
      <c r="Q3" s="153"/>
      <c r="AI3" s="165"/>
      <c r="AJ3" s="165"/>
      <c r="AK3" s="165"/>
      <c r="AL3" s="165"/>
      <c r="AM3" s="165"/>
      <c r="AN3" s="165"/>
      <c r="AO3" s="165"/>
    </row>
    <row r="4" ht="16.5" customHeight="1">
      <c r="A4" s="166"/>
      <c r="B4" s="166"/>
      <c r="C4" s="172"/>
      <c r="D4" s="173"/>
      <c r="E4" s="168" t="s">
        <v>86</v>
      </c>
      <c r="F4" s="171" t="s">
        <v>87</v>
      </c>
      <c r="G4" s="166"/>
      <c r="H4" s="172"/>
      <c r="I4" s="168" t="s">
        <v>56</v>
      </c>
      <c r="J4" s="168" t="s">
        <v>88</v>
      </c>
      <c r="K4" s="168" t="s">
        <v>89</v>
      </c>
      <c r="L4" s="168" t="s">
        <v>90</v>
      </c>
      <c r="M4" s="174"/>
      <c r="N4" s="175" t="s">
        <v>91</v>
      </c>
      <c r="O4" s="114"/>
      <c r="P4" s="115"/>
      <c r="Q4" s="176" t="s">
        <v>92</v>
      </c>
      <c r="AL4" s="165"/>
      <c r="AM4" s="165"/>
      <c r="AN4" s="165"/>
      <c r="AO4" s="165"/>
    </row>
    <row r="5" ht="15.75" customHeight="1">
      <c r="A5" s="166"/>
      <c r="B5" s="166"/>
      <c r="C5" s="172"/>
      <c r="D5" s="173"/>
      <c r="E5" s="173"/>
      <c r="F5" s="174"/>
      <c r="G5" s="166"/>
      <c r="H5" s="172"/>
      <c r="I5" s="173"/>
      <c r="J5" s="173"/>
      <c r="K5" s="173"/>
      <c r="L5" s="173"/>
      <c r="M5" s="174"/>
      <c r="N5" s="177">
        <v>1.0</v>
      </c>
      <c r="O5" s="178" t="s">
        <v>93</v>
      </c>
      <c r="P5" s="179" t="s">
        <v>94</v>
      </c>
      <c r="Q5" s="180">
        <v>3.0</v>
      </c>
      <c r="AL5" s="165"/>
      <c r="AM5" s="165"/>
      <c r="AN5" s="165"/>
      <c r="AO5" s="165"/>
    </row>
    <row r="6" ht="15.75" customHeight="1">
      <c r="A6" s="166"/>
      <c r="B6" s="166"/>
      <c r="C6" s="172"/>
      <c r="D6" s="173"/>
      <c r="E6" s="173"/>
      <c r="F6" s="174"/>
      <c r="G6" s="166"/>
      <c r="H6" s="172"/>
      <c r="I6" s="173"/>
      <c r="J6" s="173"/>
      <c r="K6" s="173"/>
      <c r="L6" s="173"/>
      <c r="M6" s="174"/>
      <c r="N6" s="175" t="s">
        <v>95</v>
      </c>
      <c r="O6" s="114"/>
      <c r="P6" s="114"/>
      <c r="Q6" s="120"/>
      <c r="AL6" s="165"/>
      <c r="AM6" s="165"/>
      <c r="AN6" s="165"/>
      <c r="AO6" s="165"/>
    </row>
    <row r="7" ht="15.75" customHeight="1">
      <c r="A7" s="181"/>
      <c r="B7" s="181"/>
      <c r="C7" s="26"/>
      <c r="D7" s="182"/>
      <c r="E7" s="182"/>
      <c r="F7" s="183"/>
      <c r="G7" s="181"/>
      <c r="H7" s="26"/>
      <c r="I7" s="182"/>
      <c r="J7" s="182"/>
      <c r="K7" s="182"/>
      <c r="L7" s="182"/>
      <c r="M7" s="183"/>
      <c r="N7" s="177">
        <v>15.0</v>
      </c>
      <c r="O7" s="178">
        <v>9.0</v>
      </c>
      <c r="P7" s="184">
        <v>9.0</v>
      </c>
      <c r="Q7" s="180">
        <v>15.0</v>
      </c>
      <c r="AL7" s="165"/>
      <c r="AM7" s="165"/>
      <c r="AN7" s="165"/>
      <c r="AO7" s="165"/>
    </row>
    <row r="8" ht="15.75" customHeight="1">
      <c r="A8" s="185">
        <v>1.0</v>
      </c>
      <c r="B8" s="186">
        <v>2.0</v>
      </c>
      <c r="C8" s="50">
        <v>3.0</v>
      </c>
      <c r="D8" s="185">
        <v>4.0</v>
      </c>
      <c r="E8" s="185">
        <v>5.0</v>
      </c>
      <c r="F8" s="185">
        <v>6.0</v>
      </c>
      <c r="G8" s="185">
        <v>7.0</v>
      </c>
      <c r="H8" s="185">
        <v>8.0</v>
      </c>
      <c r="I8" s="185">
        <v>9.0</v>
      </c>
      <c r="J8" s="185">
        <v>10.0</v>
      </c>
      <c r="K8" s="185">
        <v>11.0</v>
      </c>
      <c r="L8" s="185">
        <v>12.0</v>
      </c>
      <c r="M8" s="187">
        <v>13.0</v>
      </c>
      <c r="N8" s="177">
        <v>14.0</v>
      </c>
      <c r="O8" s="188">
        <v>15.0</v>
      </c>
      <c r="P8" s="177">
        <v>16.0</v>
      </c>
      <c r="Q8" s="180">
        <v>17.0</v>
      </c>
      <c r="R8" s="189">
        <v>25.0</v>
      </c>
      <c r="S8" s="190">
        <v>26.0</v>
      </c>
      <c r="T8" s="191">
        <v>27.0</v>
      </c>
      <c r="U8" s="190">
        <v>28.0</v>
      </c>
    </row>
    <row r="9" ht="15.75" customHeight="1">
      <c r="A9" s="192" t="s">
        <v>96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</row>
    <row r="10" ht="15.75" customHeight="1">
      <c r="A10" s="194" t="s">
        <v>97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3"/>
    </row>
    <row r="11" ht="15.75" customHeight="1">
      <c r="A11" s="195" t="s">
        <v>98</v>
      </c>
      <c r="B11" s="196" t="s">
        <v>99</v>
      </c>
      <c r="C11" s="197"/>
      <c r="D11" s="198" t="s">
        <v>100</v>
      </c>
      <c r="E11" s="199"/>
      <c r="F11" s="200"/>
      <c r="G11" s="201">
        <v>3.0</v>
      </c>
      <c r="H11" s="202">
        <f t="shared" ref="H11:H14" si="1">G11*30</f>
        <v>90</v>
      </c>
      <c r="I11" s="197">
        <f t="shared" ref="I11:I12" si="2">J11+L11</f>
        <v>30</v>
      </c>
      <c r="J11" s="203">
        <v>15.0</v>
      </c>
      <c r="K11" s="203"/>
      <c r="L11" s="203">
        <v>15.0</v>
      </c>
      <c r="M11" s="204">
        <f t="shared" ref="M11:M14" si="3">H11-I11</f>
        <v>60</v>
      </c>
      <c r="N11" s="43">
        <v>2.0</v>
      </c>
      <c r="O11" s="205"/>
      <c r="P11" s="41"/>
      <c r="Q11" s="206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</row>
    <row r="12" ht="15.75" customHeight="1">
      <c r="A12" s="195" t="s">
        <v>101</v>
      </c>
      <c r="B12" s="207" t="s">
        <v>102</v>
      </c>
      <c r="C12" s="197"/>
      <c r="D12" s="198" t="s">
        <v>103</v>
      </c>
      <c r="E12" s="199"/>
      <c r="F12" s="200"/>
      <c r="G12" s="201">
        <v>3.0</v>
      </c>
      <c r="H12" s="202">
        <f t="shared" si="1"/>
        <v>90</v>
      </c>
      <c r="I12" s="197">
        <f t="shared" si="2"/>
        <v>30</v>
      </c>
      <c r="J12" s="203"/>
      <c r="K12" s="203"/>
      <c r="L12" s="203">
        <v>30.0</v>
      </c>
      <c r="M12" s="204">
        <f t="shared" si="3"/>
        <v>60</v>
      </c>
      <c r="N12" s="43">
        <f t="shared" ref="N12:N13" si="4">I12/15</f>
        <v>2</v>
      </c>
      <c r="O12" s="208"/>
      <c r="P12" s="208"/>
      <c r="Q12" s="209"/>
    </row>
    <row r="13" ht="33.75" customHeight="1">
      <c r="A13" s="210" t="s">
        <v>104</v>
      </c>
      <c r="B13" s="211" t="s">
        <v>105</v>
      </c>
      <c r="C13" s="212"/>
      <c r="D13" s="203">
        <v>1.0</v>
      </c>
      <c r="E13" s="203"/>
      <c r="F13" s="204"/>
      <c r="G13" s="213">
        <v>3.0</v>
      </c>
      <c r="H13" s="202">
        <f t="shared" si="1"/>
        <v>90</v>
      </c>
      <c r="I13" s="197">
        <f>J13+K13+L13</f>
        <v>45</v>
      </c>
      <c r="J13" s="203"/>
      <c r="K13" s="203"/>
      <c r="L13" s="203">
        <v>45.0</v>
      </c>
      <c r="M13" s="204">
        <f t="shared" si="3"/>
        <v>45</v>
      </c>
      <c r="N13" s="43">
        <f t="shared" si="4"/>
        <v>3</v>
      </c>
      <c r="O13" s="205"/>
      <c r="P13" s="41"/>
      <c r="Q13" s="206"/>
    </row>
    <row r="14" ht="15.75" customHeight="1">
      <c r="A14" s="195" t="s">
        <v>106</v>
      </c>
      <c r="B14" s="207" t="s">
        <v>107</v>
      </c>
      <c r="C14" s="197"/>
      <c r="D14" s="203">
        <v>2.0</v>
      </c>
      <c r="E14" s="214"/>
      <c r="F14" s="215"/>
      <c r="G14" s="201">
        <v>3.0</v>
      </c>
      <c r="H14" s="202">
        <f t="shared" si="1"/>
        <v>90</v>
      </c>
      <c r="I14" s="197">
        <f>J14+L14</f>
        <v>36</v>
      </c>
      <c r="J14" s="203">
        <v>18.0</v>
      </c>
      <c r="K14" s="203"/>
      <c r="L14" s="203">
        <v>18.0</v>
      </c>
      <c r="M14" s="204">
        <f t="shared" si="3"/>
        <v>54</v>
      </c>
      <c r="N14" s="43"/>
      <c r="O14" s="205">
        <v>2.0</v>
      </c>
      <c r="P14" s="216">
        <v>2.0</v>
      </c>
      <c r="Q14" s="206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</row>
    <row r="15" ht="16.5" customHeight="1">
      <c r="A15" s="217" t="s">
        <v>108</v>
      </c>
      <c r="B15" s="218"/>
      <c r="C15" s="219"/>
      <c r="D15" s="220"/>
      <c r="E15" s="217"/>
      <c r="F15" s="217"/>
      <c r="G15" s="221">
        <f t="shared" ref="G15:M15" si="5">G11+G12+G13+G14</f>
        <v>12</v>
      </c>
      <c r="H15" s="222">
        <f t="shared" si="5"/>
        <v>360</v>
      </c>
      <c r="I15" s="222">
        <f t="shared" si="5"/>
        <v>141</v>
      </c>
      <c r="J15" s="222">
        <f t="shared" si="5"/>
        <v>33</v>
      </c>
      <c r="K15" s="222">
        <f t="shared" si="5"/>
        <v>0</v>
      </c>
      <c r="L15" s="222">
        <f t="shared" si="5"/>
        <v>108</v>
      </c>
      <c r="M15" s="222">
        <f t="shared" si="5"/>
        <v>219</v>
      </c>
      <c r="N15" s="222">
        <f t="shared" ref="N15:U15" si="6">SUM(N11:N14)</f>
        <v>7</v>
      </c>
      <c r="O15" s="222">
        <f t="shared" si="6"/>
        <v>2</v>
      </c>
      <c r="P15" s="222">
        <f t="shared" si="6"/>
        <v>2</v>
      </c>
      <c r="Q15" s="223">
        <f t="shared" si="6"/>
        <v>0</v>
      </c>
      <c r="R15" s="224">
        <f t="shared" si="6"/>
        <v>0</v>
      </c>
      <c r="S15" s="222">
        <f t="shared" si="6"/>
        <v>0</v>
      </c>
      <c r="T15" s="222">
        <f t="shared" si="6"/>
        <v>0</v>
      </c>
      <c r="U15" s="222">
        <f t="shared" si="6"/>
        <v>0</v>
      </c>
    </row>
    <row r="16" ht="16.5" customHeight="1">
      <c r="A16" s="225" t="s">
        <v>109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0"/>
    </row>
    <row r="17" ht="18.0" customHeight="1">
      <c r="A17" s="210" t="s">
        <v>110</v>
      </c>
      <c r="B17" s="211" t="s">
        <v>111</v>
      </c>
      <c r="C17" s="203">
        <v>1.0</v>
      </c>
      <c r="D17" s="203"/>
      <c r="E17" s="203"/>
      <c r="F17" s="204"/>
      <c r="G17" s="213">
        <v>5.0</v>
      </c>
      <c r="H17" s="202">
        <f t="shared" ref="H17:H19" si="7">G17*30</f>
        <v>150</v>
      </c>
      <c r="I17" s="197">
        <f t="shared" ref="I17:I19" si="8">J17+K17+L17</f>
        <v>60</v>
      </c>
      <c r="J17" s="203">
        <v>30.0</v>
      </c>
      <c r="K17" s="203"/>
      <c r="L17" s="203">
        <v>30.0</v>
      </c>
      <c r="M17" s="204">
        <f t="shared" ref="M17:M19" si="9">H17-I17</f>
        <v>90</v>
      </c>
      <c r="N17" s="43">
        <v>4.0</v>
      </c>
      <c r="O17" s="205"/>
      <c r="P17" s="41"/>
      <c r="Q17" s="206"/>
    </row>
    <row r="18" ht="51.75" customHeight="1">
      <c r="A18" s="226" t="s">
        <v>112</v>
      </c>
      <c r="B18" s="227" t="s">
        <v>113</v>
      </c>
      <c r="C18" s="228" t="s">
        <v>103</v>
      </c>
      <c r="D18" s="229"/>
      <c r="E18" s="229"/>
      <c r="F18" s="230"/>
      <c r="G18" s="213">
        <v>4.0</v>
      </c>
      <c r="H18" s="231">
        <f t="shared" si="7"/>
        <v>120</v>
      </c>
      <c r="I18" s="232">
        <f t="shared" si="8"/>
        <v>45</v>
      </c>
      <c r="J18" s="233">
        <v>15.0</v>
      </c>
      <c r="K18" s="233"/>
      <c r="L18" s="233">
        <v>30.0</v>
      </c>
      <c r="M18" s="234">
        <f t="shared" si="9"/>
        <v>75</v>
      </c>
      <c r="N18" s="235">
        <v>3.0</v>
      </c>
      <c r="O18" s="236"/>
      <c r="P18" s="237"/>
      <c r="Q18" s="238"/>
    </row>
    <row r="19" ht="18.0" customHeight="1">
      <c r="A19" s="210" t="s">
        <v>114</v>
      </c>
      <c r="B19" s="239" t="s">
        <v>115</v>
      </c>
      <c r="C19" s="240">
        <v>2.0</v>
      </c>
      <c r="D19" s="240"/>
      <c r="E19" s="240"/>
      <c r="F19" s="241"/>
      <c r="G19" s="213">
        <v>5.0</v>
      </c>
      <c r="H19" s="242">
        <f t="shared" si="7"/>
        <v>150</v>
      </c>
      <c r="I19" s="243">
        <f t="shared" si="8"/>
        <v>54</v>
      </c>
      <c r="J19" s="240">
        <v>36.0</v>
      </c>
      <c r="K19" s="240"/>
      <c r="L19" s="240">
        <v>18.0</v>
      </c>
      <c r="M19" s="241">
        <f t="shared" si="9"/>
        <v>96</v>
      </c>
      <c r="N19" s="244"/>
      <c r="O19" s="245">
        <v>3.0</v>
      </c>
      <c r="P19" s="246">
        <v>3.0</v>
      </c>
      <c r="Q19" s="247"/>
    </row>
    <row r="20" ht="18.0" customHeight="1">
      <c r="A20" s="166"/>
      <c r="B20" s="133"/>
      <c r="C20" s="248"/>
      <c r="D20" s="248"/>
      <c r="E20" s="248"/>
      <c r="F20" s="249"/>
      <c r="G20" s="129"/>
      <c r="H20" s="131"/>
      <c r="I20" s="99"/>
      <c r="J20" s="248"/>
      <c r="K20" s="248"/>
      <c r="L20" s="248"/>
      <c r="M20" s="249"/>
      <c r="N20" s="70"/>
      <c r="O20" s="69"/>
      <c r="P20" s="249"/>
      <c r="Q20" s="250"/>
    </row>
    <row r="21" ht="15.75" customHeight="1">
      <c r="A21" s="251" t="s">
        <v>116</v>
      </c>
      <c r="B21" s="252" t="s">
        <v>117</v>
      </c>
      <c r="C21" s="212"/>
      <c r="D21" s="203"/>
      <c r="E21" s="214"/>
      <c r="F21" s="204" t="s">
        <v>118</v>
      </c>
      <c r="G21" s="201">
        <v>1.0</v>
      </c>
      <c r="H21" s="253">
        <f t="shared" ref="H21:H22" si="10">G21*30</f>
        <v>30</v>
      </c>
      <c r="I21" s="197">
        <f>J21+L21</f>
        <v>0</v>
      </c>
      <c r="J21" s="203"/>
      <c r="K21" s="203"/>
      <c r="L21" s="203"/>
      <c r="M21" s="204">
        <f t="shared" ref="M21:M22" si="11">H21-I21</f>
        <v>30</v>
      </c>
      <c r="N21" s="43"/>
      <c r="O21" s="205"/>
      <c r="P21" s="41"/>
      <c r="Q21" s="206"/>
    </row>
    <row r="22" ht="15.75" customHeight="1">
      <c r="A22" s="251" t="s">
        <v>119</v>
      </c>
      <c r="B22" s="211" t="s">
        <v>120</v>
      </c>
      <c r="C22" s="203">
        <v>2.0</v>
      </c>
      <c r="D22" s="203"/>
      <c r="E22" s="214"/>
      <c r="F22" s="204"/>
      <c r="G22" s="201">
        <v>4.0</v>
      </c>
      <c r="H22" s="202">
        <f t="shared" si="10"/>
        <v>120</v>
      </c>
      <c r="I22" s="197">
        <f>J22+K22+L22</f>
        <v>54</v>
      </c>
      <c r="J22" s="203">
        <v>36.0</v>
      </c>
      <c r="K22" s="203"/>
      <c r="L22" s="203">
        <v>18.0</v>
      </c>
      <c r="M22" s="204">
        <f t="shared" si="11"/>
        <v>66</v>
      </c>
      <c r="N22" s="43"/>
      <c r="O22" s="205">
        <v>3.0</v>
      </c>
      <c r="P22" s="41">
        <v>3.0</v>
      </c>
      <c r="Q22" s="206"/>
    </row>
    <row r="23" ht="16.5" customHeight="1">
      <c r="A23" s="217" t="s">
        <v>121</v>
      </c>
      <c r="B23" s="193"/>
      <c r="C23" s="193"/>
      <c r="D23" s="193"/>
      <c r="E23" s="193"/>
      <c r="F23" s="218"/>
      <c r="G23" s="254">
        <f t="shared" ref="G23:M23" si="12">G17+G18+G19+G21+G22</f>
        <v>19</v>
      </c>
      <c r="H23" s="255">
        <f t="shared" si="12"/>
        <v>570</v>
      </c>
      <c r="I23" s="255">
        <f t="shared" si="12"/>
        <v>213</v>
      </c>
      <c r="J23" s="255">
        <f t="shared" si="12"/>
        <v>117</v>
      </c>
      <c r="K23" s="255">
        <f t="shared" si="12"/>
        <v>0</v>
      </c>
      <c r="L23" s="255">
        <f t="shared" si="12"/>
        <v>96</v>
      </c>
      <c r="M23" s="255">
        <f t="shared" si="12"/>
        <v>357</v>
      </c>
      <c r="N23" s="255">
        <f t="shared" ref="N23:Q23" si="13">SUM(N17:N22)</f>
        <v>7</v>
      </c>
      <c r="O23" s="255">
        <f t="shared" si="13"/>
        <v>6</v>
      </c>
      <c r="P23" s="255">
        <f t="shared" si="13"/>
        <v>6</v>
      </c>
      <c r="Q23" s="256">
        <f t="shared" si="13"/>
        <v>0</v>
      </c>
      <c r="R23" s="257">
        <f t="shared" ref="R23:U23" si="14">SUM(R18:R22)</f>
        <v>0</v>
      </c>
      <c r="S23" s="258">
        <f t="shared" si="14"/>
        <v>0</v>
      </c>
      <c r="T23" s="258">
        <f t="shared" si="14"/>
        <v>0</v>
      </c>
      <c r="U23" s="258">
        <f t="shared" si="14"/>
        <v>0</v>
      </c>
    </row>
    <row r="24" ht="15.75" customHeight="1">
      <c r="A24" s="259" t="s">
        <v>122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ht="32.25" customHeight="1">
      <c r="A25" s="259" t="s">
        <v>123</v>
      </c>
      <c r="B25" s="260" t="s">
        <v>53</v>
      </c>
      <c r="C25" s="260"/>
      <c r="D25" s="261" t="s">
        <v>118</v>
      </c>
      <c r="E25" s="260"/>
      <c r="F25" s="260"/>
      <c r="G25" s="261">
        <v>4.5</v>
      </c>
      <c r="H25" s="262">
        <f t="shared" ref="H25:H26" si="15">G25*30</f>
        <v>135</v>
      </c>
      <c r="I25" s="263">
        <f t="shared" ref="I25:I26" si="16">J25+K25+L25</f>
        <v>0</v>
      </c>
      <c r="J25" s="264"/>
      <c r="K25" s="264"/>
      <c r="L25" s="264"/>
      <c r="M25" s="234">
        <f t="shared" ref="M25:M26" si="17">H25-I25</f>
        <v>135</v>
      </c>
      <c r="N25" s="265"/>
      <c r="O25" s="266"/>
      <c r="P25" s="267"/>
      <c r="Q25" s="268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</row>
    <row r="26" ht="15.75" customHeight="1">
      <c r="A26" s="269" t="s">
        <v>124</v>
      </c>
      <c r="B26" s="270" t="s">
        <v>125</v>
      </c>
      <c r="C26" s="271"/>
      <c r="D26" s="272" t="s">
        <v>126</v>
      </c>
      <c r="E26" s="273"/>
      <c r="F26" s="274"/>
      <c r="G26" s="275">
        <v>6.0</v>
      </c>
      <c r="H26" s="276">
        <f t="shared" si="15"/>
        <v>180</v>
      </c>
      <c r="I26" s="243">
        <f t="shared" si="16"/>
        <v>0</v>
      </c>
      <c r="J26" s="240"/>
      <c r="K26" s="240"/>
      <c r="L26" s="240"/>
      <c r="M26" s="277">
        <f t="shared" si="17"/>
        <v>180</v>
      </c>
      <c r="N26" s="278"/>
      <c r="O26" s="279"/>
      <c r="P26" s="280"/>
      <c r="Q26" s="281"/>
    </row>
    <row r="27" ht="15.75" customHeight="1">
      <c r="A27" s="131"/>
      <c r="B27" s="282"/>
      <c r="C27" s="99"/>
      <c r="D27" s="248"/>
      <c r="E27" s="248"/>
      <c r="F27" s="249"/>
      <c r="G27" s="282"/>
      <c r="H27" s="131"/>
      <c r="I27" s="99"/>
      <c r="J27" s="248"/>
      <c r="K27" s="248"/>
      <c r="L27" s="248"/>
      <c r="M27" s="249"/>
      <c r="N27" s="70"/>
      <c r="O27" s="69"/>
      <c r="P27" s="249"/>
      <c r="Q27" s="250"/>
    </row>
    <row r="28" ht="15.75" customHeight="1">
      <c r="A28" s="283" t="s">
        <v>127</v>
      </c>
      <c r="B28" s="193"/>
      <c r="C28" s="193"/>
      <c r="D28" s="193"/>
      <c r="E28" s="193"/>
      <c r="F28" s="218"/>
      <c r="G28" s="279">
        <f t="shared" ref="G28:Q28" si="18">SUM(G25:G26)</f>
        <v>10.5</v>
      </c>
      <c r="H28" s="284">
        <f t="shared" si="18"/>
        <v>315</v>
      </c>
      <c r="I28" s="284">
        <f t="shared" si="18"/>
        <v>0</v>
      </c>
      <c r="J28" s="284">
        <f t="shared" si="18"/>
        <v>0</v>
      </c>
      <c r="K28" s="284">
        <f t="shared" si="18"/>
        <v>0</v>
      </c>
      <c r="L28" s="284">
        <f t="shared" si="18"/>
        <v>0</v>
      </c>
      <c r="M28" s="284">
        <f t="shared" si="18"/>
        <v>315</v>
      </c>
      <c r="N28" s="285">
        <f t="shared" si="18"/>
        <v>0</v>
      </c>
      <c r="O28" s="285">
        <f t="shared" si="18"/>
        <v>0</v>
      </c>
      <c r="P28" s="285">
        <f t="shared" si="18"/>
        <v>0</v>
      </c>
      <c r="Q28" s="286">
        <f t="shared" si="18"/>
        <v>0</v>
      </c>
    </row>
    <row r="29" ht="15.75" customHeight="1">
      <c r="A29" s="287" t="s">
        <v>128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</row>
    <row r="30" ht="15.75" customHeight="1">
      <c r="A30" s="288" t="s">
        <v>129</v>
      </c>
      <c r="B30" s="289" t="s">
        <v>55</v>
      </c>
      <c r="C30" s="290">
        <v>3.0</v>
      </c>
      <c r="D30" s="291"/>
      <c r="E30" s="291"/>
      <c r="F30" s="292"/>
      <c r="G30" s="293">
        <v>24.0</v>
      </c>
      <c r="H30" s="294">
        <f>G30*30</f>
        <v>720</v>
      </c>
      <c r="I30" s="295">
        <f>J30+K30+L30</f>
        <v>0</v>
      </c>
      <c r="J30" s="296"/>
      <c r="K30" s="296"/>
      <c r="L30" s="296"/>
      <c r="M30" s="297">
        <f>H30-I30</f>
        <v>720</v>
      </c>
      <c r="N30" s="298"/>
      <c r="O30" s="299"/>
      <c r="P30" s="300"/>
      <c r="Q30" s="301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</row>
    <row r="31" ht="16.5" customHeight="1">
      <c r="A31" s="302" t="s">
        <v>130</v>
      </c>
      <c r="B31" s="153"/>
      <c r="C31" s="153"/>
      <c r="D31" s="153"/>
      <c r="E31" s="153"/>
      <c r="F31" s="155"/>
      <c r="G31" s="303">
        <f t="shared" ref="G31:Q31" si="19">SUM(G30)</f>
        <v>24</v>
      </c>
      <c r="H31" s="304">
        <f t="shared" si="19"/>
        <v>720</v>
      </c>
      <c r="I31" s="304">
        <f t="shared" si="19"/>
        <v>0</v>
      </c>
      <c r="J31" s="304">
        <f t="shared" si="19"/>
        <v>0</v>
      </c>
      <c r="K31" s="304">
        <f t="shared" si="19"/>
        <v>0</v>
      </c>
      <c r="L31" s="304">
        <f t="shared" si="19"/>
        <v>0</v>
      </c>
      <c r="M31" s="304">
        <f t="shared" si="19"/>
        <v>720</v>
      </c>
      <c r="N31" s="304">
        <f t="shared" si="19"/>
        <v>0</v>
      </c>
      <c r="O31" s="304">
        <f t="shared" si="19"/>
        <v>0</v>
      </c>
      <c r="P31" s="304">
        <f t="shared" si="19"/>
        <v>0</v>
      </c>
      <c r="Q31" s="305">
        <f t="shared" si="19"/>
        <v>0</v>
      </c>
    </row>
    <row r="32" ht="16.5" customHeight="1">
      <c r="A32" s="306" t="s">
        <v>131</v>
      </c>
      <c r="B32" s="114"/>
      <c r="C32" s="114"/>
      <c r="D32" s="114"/>
      <c r="E32" s="114"/>
      <c r="F32" s="114"/>
      <c r="G32" s="307">
        <f t="shared" ref="G32:Q32" si="20">G31+G28+G23+G15</f>
        <v>65.5</v>
      </c>
      <c r="H32" s="308">
        <f t="shared" si="20"/>
        <v>1965</v>
      </c>
      <c r="I32" s="308">
        <f t="shared" si="20"/>
        <v>354</v>
      </c>
      <c r="J32" s="308">
        <f t="shared" si="20"/>
        <v>150</v>
      </c>
      <c r="K32" s="308">
        <f t="shared" si="20"/>
        <v>0</v>
      </c>
      <c r="L32" s="308">
        <f t="shared" si="20"/>
        <v>204</v>
      </c>
      <c r="M32" s="308">
        <f t="shared" si="20"/>
        <v>1611</v>
      </c>
      <c r="N32" s="308">
        <f t="shared" si="20"/>
        <v>14</v>
      </c>
      <c r="O32" s="308">
        <f t="shared" si="20"/>
        <v>8</v>
      </c>
      <c r="P32" s="308">
        <f t="shared" si="20"/>
        <v>8</v>
      </c>
      <c r="Q32" s="309">
        <f t="shared" si="20"/>
        <v>0</v>
      </c>
      <c r="R32" s="159">
        <f>30*G32</f>
        <v>1965</v>
      </c>
    </row>
    <row r="33" ht="16.5" customHeight="1">
      <c r="A33" s="306"/>
      <c r="B33" s="306"/>
      <c r="C33" s="306"/>
      <c r="D33" s="306"/>
      <c r="E33" s="306"/>
      <c r="F33" s="306"/>
      <c r="G33" s="310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159"/>
    </row>
    <row r="34" ht="16.5" customHeight="1">
      <c r="A34" s="306"/>
      <c r="B34" s="306"/>
      <c r="C34" s="306"/>
      <c r="D34" s="306"/>
      <c r="E34" s="306"/>
      <c r="F34" s="306"/>
      <c r="G34" s="310"/>
      <c r="H34" s="311"/>
      <c r="I34" s="311"/>
      <c r="J34" s="311"/>
      <c r="K34" s="311"/>
      <c r="L34" s="311"/>
      <c r="M34" s="311"/>
      <c r="N34" s="311"/>
      <c r="O34" s="311"/>
      <c r="P34" s="311"/>
      <c r="Q34" s="311"/>
      <c r="R34" s="159"/>
    </row>
    <row r="35" ht="15.75" customHeight="1">
      <c r="A35" s="312" t="s">
        <v>132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</row>
    <row r="36" ht="15.75" customHeight="1">
      <c r="A36" s="294" t="s">
        <v>133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7"/>
    </row>
    <row r="37" ht="15.75" customHeight="1">
      <c r="A37" s="313" t="s">
        <v>134</v>
      </c>
      <c r="B37" s="314" t="s">
        <v>135</v>
      </c>
      <c r="C37" s="315"/>
      <c r="D37" s="316">
        <v>1.0</v>
      </c>
      <c r="E37" s="316"/>
      <c r="F37" s="317"/>
      <c r="G37" s="318">
        <v>3.0</v>
      </c>
      <c r="H37" s="318">
        <f t="shared" ref="H37:H39" si="21">G37*30</f>
        <v>90</v>
      </c>
      <c r="I37" s="319">
        <v>30.0</v>
      </c>
      <c r="J37" s="320">
        <v>15.0</v>
      </c>
      <c r="K37" s="320"/>
      <c r="L37" s="320">
        <v>15.0</v>
      </c>
      <c r="M37" s="321">
        <f t="shared" ref="M37:M38" si="22">H37-I37</f>
        <v>60</v>
      </c>
      <c r="N37" s="315">
        <v>2.0</v>
      </c>
      <c r="O37" s="322"/>
      <c r="P37" s="323"/>
      <c r="Q37" s="324"/>
    </row>
    <row r="38" ht="15.75" customHeight="1">
      <c r="A38" s="325"/>
      <c r="B38" s="314" t="s">
        <v>136</v>
      </c>
      <c r="C38" s="315"/>
      <c r="D38" s="316"/>
      <c r="E38" s="316"/>
      <c r="F38" s="317"/>
      <c r="G38" s="318">
        <v>3.0</v>
      </c>
      <c r="H38" s="318">
        <f t="shared" si="21"/>
        <v>90</v>
      </c>
      <c r="I38" s="319">
        <v>30.0</v>
      </c>
      <c r="J38" s="320">
        <v>15.0</v>
      </c>
      <c r="K38" s="320"/>
      <c r="L38" s="320">
        <v>15.0</v>
      </c>
      <c r="M38" s="321">
        <f t="shared" si="22"/>
        <v>60</v>
      </c>
      <c r="N38" s="315">
        <v>2.0</v>
      </c>
      <c r="O38" s="326"/>
      <c r="P38" s="317"/>
      <c r="Q38" s="324"/>
    </row>
    <row r="39" ht="15.75" customHeight="1">
      <c r="A39" s="325"/>
      <c r="B39" s="327" t="s">
        <v>137</v>
      </c>
      <c r="C39" s="102"/>
      <c r="D39" s="328"/>
      <c r="E39" s="328"/>
      <c r="F39" s="328"/>
      <c r="G39" s="318"/>
      <c r="H39" s="318">
        <f t="shared" si="21"/>
        <v>0</v>
      </c>
      <c r="I39" s="319"/>
      <c r="J39" s="320"/>
      <c r="K39" s="320"/>
      <c r="L39" s="320"/>
      <c r="M39" s="321"/>
      <c r="N39" s="315"/>
      <c r="O39" s="328"/>
      <c r="P39" s="328"/>
      <c r="Q39" s="102"/>
    </row>
    <row r="40" ht="16.5" customHeight="1">
      <c r="A40" s="329" t="s">
        <v>138</v>
      </c>
      <c r="B40" s="153"/>
      <c r="C40" s="153"/>
      <c r="D40" s="153"/>
      <c r="E40" s="153"/>
      <c r="F40" s="155"/>
      <c r="G40" s="330">
        <f t="shared" ref="G40:Q40" si="23">G37</f>
        <v>3</v>
      </c>
      <c r="H40" s="331">
        <f t="shared" si="23"/>
        <v>90</v>
      </c>
      <c r="I40" s="331">
        <f t="shared" si="23"/>
        <v>30</v>
      </c>
      <c r="J40" s="331">
        <f t="shared" si="23"/>
        <v>15</v>
      </c>
      <c r="K40" s="331" t="str">
        <f t="shared" si="23"/>
        <v/>
      </c>
      <c r="L40" s="331">
        <f t="shared" si="23"/>
        <v>15</v>
      </c>
      <c r="M40" s="331">
        <f t="shared" si="23"/>
        <v>60</v>
      </c>
      <c r="N40" s="331">
        <f t="shared" si="23"/>
        <v>2</v>
      </c>
      <c r="O40" s="331" t="str">
        <f t="shared" si="23"/>
        <v/>
      </c>
      <c r="P40" s="331" t="str">
        <f t="shared" si="23"/>
        <v/>
      </c>
      <c r="Q40" s="331" t="str">
        <f t="shared" si="23"/>
        <v/>
      </c>
      <c r="R40" s="332">
        <f t="shared" ref="R40:U40" si="24">SUM(R37:R38)</f>
        <v>0</v>
      </c>
      <c r="S40" s="333">
        <f t="shared" si="24"/>
        <v>0</v>
      </c>
      <c r="T40" s="333">
        <f t="shared" si="24"/>
        <v>0</v>
      </c>
      <c r="U40" s="333">
        <f t="shared" si="24"/>
        <v>0</v>
      </c>
    </row>
    <row r="41" ht="16.5" customHeight="1">
      <c r="A41" s="329"/>
      <c r="B41" s="334" t="s">
        <v>139</v>
      </c>
      <c r="C41" s="43"/>
      <c r="D41" s="40"/>
      <c r="E41" s="335"/>
      <c r="F41" s="336"/>
      <c r="G41" s="337"/>
      <c r="H41" s="43"/>
      <c r="I41" s="338"/>
      <c r="J41" s="40"/>
      <c r="K41" s="40"/>
      <c r="L41" s="40"/>
      <c r="M41" s="41"/>
      <c r="N41" s="339" t="s">
        <v>140</v>
      </c>
      <c r="O41" s="340" t="s">
        <v>140</v>
      </c>
      <c r="P41" s="340" t="s">
        <v>140</v>
      </c>
      <c r="Q41" s="341"/>
      <c r="R41" s="342"/>
      <c r="S41" s="342"/>
      <c r="T41" s="342"/>
      <c r="U41" s="342"/>
    </row>
    <row r="42" ht="16.5" customHeight="1">
      <c r="A42" s="329"/>
      <c r="B42" s="343" t="s">
        <v>141</v>
      </c>
      <c r="C42" s="344"/>
      <c r="D42" s="345"/>
      <c r="E42" s="345"/>
      <c r="F42" s="346"/>
      <c r="G42" s="347"/>
      <c r="H42" s="344"/>
      <c r="I42" s="348"/>
      <c r="J42" s="349"/>
      <c r="K42" s="349"/>
      <c r="L42" s="349"/>
      <c r="M42" s="350"/>
      <c r="N42" s="351"/>
      <c r="O42" s="352"/>
      <c r="P42" s="352"/>
      <c r="Q42" s="341"/>
      <c r="R42" s="342"/>
      <c r="S42" s="342"/>
      <c r="T42" s="342"/>
      <c r="U42" s="342"/>
    </row>
    <row r="43" ht="15.75" customHeight="1">
      <c r="A43" s="294" t="s">
        <v>142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7"/>
    </row>
    <row r="44" ht="15.75" customHeight="1">
      <c r="A44" s="313" t="s">
        <v>143</v>
      </c>
      <c r="B44" s="314" t="s">
        <v>144</v>
      </c>
      <c r="C44" s="315">
        <v>1.0</v>
      </c>
      <c r="D44" s="316"/>
      <c r="E44" s="316"/>
      <c r="F44" s="317"/>
      <c r="G44" s="318">
        <v>5.0</v>
      </c>
      <c r="H44" s="318">
        <f t="shared" ref="H44:H53" si="25">G44*30</f>
        <v>150</v>
      </c>
      <c r="I44" s="319">
        <f t="shared" ref="I44:I53" si="26">J44+K44+L44</f>
        <v>60</v>
      </c>
      <c r="J44" s="320">
        <v>30.0</v>
      </c>
      <c r="K44" s="320"/>
      <c r="L44" s="320">
        <v>30.0</v>
      </c>
      <c r="M44" s="321">
        <f t="shared" ref="M44:M53" si="27">H44-I44</f>
        <v>90</v>
      </c>
      <c r="N44" s="315">
        <v>4.0</v>
      </c>
      <c r="O44" s="322"/>
      <c r="P44" s="323"/>
      <c r="Q44" s="324"/>
    </row>
    <row r="45" ht="15.75" customHeight="1">
      <c r="A45" s="325"/>
      <c r="B45" s="314" t="s">
        <v>145</v>
      </c>
      <c r="C45" s="315"/>
      <c r="D45" s="316"/>
      <c r="E45" s="316"/>
      <c r="F45" s="317"/>
      <c r="G45" s="318">
        <v>5.0</v>
      </c>
      <c r="H45" s="318">
        <f t="shared" si="25"/>
        <v>150</v>
      </c>
      <c r="I45" s="319">
        <f t="shared" si="26"/>
        <v>60</v>
      </c>
      <c r="J45" s="320">
        <v>30.0</v>
      </c>
      <c r="K45" s="320"/>
      <c r="L45" s="320">
        <v>30.0</v>
      </c>
      <c r="M45" s="321">
        <f t="shared" si="27"/>
        <v>90</v>
      </c>
      <c r="N45" s="315">
        <v>4.0</v>
      </c>
      <c r="O45" s="326"/>
      <c r="P45" s="317"/>
      <c r="Q45" s="324"/>
    </row>
    <row r="46" ht="15.75" customHeight="1">
      <c r="A46" s="313" t="s">
        <v>146</v>
      </c>
      <c r="B46" s="314" t="s">
        <v>147</v>
      </c>
      <c r="C46" s="315"/>
      <c r="D46" s="316" t="s">
        <v>100</v>
      </c>
      <c r="E46" s="316"/>
      <c r="F46" s="317"/>
      <c r="G46" s="318">
        <v>4.0</v>
      </c>
      <c r="H46" s="318">
        <f t="shared" si="25"/>
        <v>120</v>
      </c>
      <c r="I46" s="319">
        <f t="shared" si="26"/>
        <v>45</v>
      </c>
      <c r="J46" s="320">
        <v>30.0</v>
      </c>
      <c r="K46" s="320"/>
      <c r="L46" s="320">
        <v>15.0</v>
      </c>
      <c r="M46" s="321">
        <f t="shared" si="27"/>
        <v>75</v>
      </c>
      <c r="N46" s="315">
        <v>3.0</v>
      </c>
      <c r="O46" s="322"/>
      <c r="P46" s="323"/>
      <c r="Q46" s="324"/>
    </row>
    <row r="47" ht="15.75" customHeight="1">
      <c r="A47" s="325"/>
      <c r="B47" s="314" t="s">
        <v>148</v>
      </c>
      <c r="C47" s="315"/>
      <c r="D47" s="316"/>
      <c r="E47" s="316"/>
      <c r="F47" s="317"/>
      <c r="G47" s="318">
        <v>4.0</v>
      </c>
      <c r="H47" s="318">
        <f t="shared" si="25"/>
        <v>120</v>
      </c>
      <c r="I47" s="319">
        <f t="shared" si="26"/>
        <v>45</v>
      </c>
      <c r="J47" s="320">
        <v>30.0</v>
      </c>
      <c r="K47" s="320"/>
      <c r="L47" s="320">
        <v>15.0</v>
      </c>
      <c r="M47" s="321">
        <f t="shared" si="27"/>
        <v>75</v>
      </c>
      <c r="N47" s="315">
        <v>3.0</v>
      </c>
      <c r="O47" s="326"/>
      <c r="P47" s="317"/>
      <c r="Q47" s="324"/>
    </row>
    <row r="48" ht="15.75" customHeight="1">
      <c r="A48" s="313" t="s">
        <v>149</v>
      </c>
      <c r="B48" s="314" t="s">
        <v>150</v>
      </c>
      <c r="C48" s="315"/>
      <c r="D48" s="316" t="s">
        <v>118</v>
      </c>
      <c r="E48" s="316"/>
      <c r="F48" s="317"/>
      <c r="G48" s="318">
        <v>4.0</v>
      </c>
      <c r="H48" s="318">
        <f t="shared" si="25"/>
        <v>120</v>
      </c>
      <c r="I48" s="319">
        <f t="shared" si="26"/>
        <v>54</v>
      </c>
      <c r="J48" s="320">
        <v>36.0</v>
      </c>
      <c r="K48" s="320"/>
      <c r="L48" s="320">
        <v>18.0</v>
      </c>
      <c r="M48" s="321">
        <f t="shared" si="27"/>
        <v>66</v>
      </c>
      <c r="N48" s="315"/>
      <c r="O48" s="322">
        <v>3.0</v>
      </c>
      <c r="P48" s="323">
        <v>3.0</v>
      </c>
      <c r="Q48" s="324"/>
    </row>
    <row r="49" ht="15.75" customHeight="1">
      <c r="A49" s="325"/>
      <c r="B49" s="314" t="s">
        <v>151</v>
      </c>
      <c r="C49" s="315"/>
      <c r="D49" s="316"/>
      <c r="E49" s="316"/>
      <c r="F49" s="317"/>
      <c r="G49" s="318">
        <v>4.0</v>
      </c>
      <c r="H49" s="318">
        <f t="shared" si="25"/>
        <v>120</v>
      </c>
      <c r="I49" s="319">
        <f t="shared" si="26"/>
        <v>54</v>
      </c>
      <c r="J49" s="320">
        <v>36.0</v>
      </c>
      <c r="K49" s="320"/>
      <c r="L49" s="320">
        <v>18.0</v>
      </c>
      <c r="M49" s="321">
        <f t="shared" si="27"/>
        <v>66</v>
      </c>
      <c r="N49" s="315"/>
      <c r="O49" s="322">
        <v>3.0</v>
      </c>
      <c r="P49" s="323">
        <v>3.0</v>
      </c>
      <c r="Q49" s="324"/>
    </row>
    <row r="50" ht="15.75" customHeight="1">
      <c r="A50" s="313" t="s">
        <v>152</v>
      </c>
      <c r="B50" s="314" t="s">
        <v>153</v>
      </c>
      <c r="C50" s="315"/>
      <c r="D50" s="316" t="s">
        <v>118</v>
      </c>
      <c r="E50" s="316"/>
      <c r="F50" s="317"/>
      <c r="G50" s="318">
        <v>4.0</v>
      </c>
      <c r="H50" s="318">
        <f t="shared" si="25"/>
        <v>120</v>
      </c>
      <c r="I50" s="319">
        <f t="shared" si="26"/>
        <v>72</v>
      </c>
      <c r="J50" s="320">
        <v>36.0</v>
      </c>
      <c r="K50" s="320"/>
      <c r="L50" s="320">
        <v>36.0</v>
      </c>
      <c r="M50" s="321">
        <f t="shared" si="27"/>
        <v>48</v>
      </c>
      <c r="N50" s="315"/>
      <c r="O50" s="322">
        <v>4.0</v>
      </c>
      <c r="P50" s="323">
        <v>4.0</v>
      </c>
      <c r="Q50" s="324"/>
    </row>
    <row r="51" ht="15.75" customHeight="1">
      <c r="A51" s="325"/>
      <c r="B51" s="314" t="s">
        <v>154</v>
      </c>
      <c r="C51" s="315"/>
      <c r="D51" s="316"/>
      <c r="E51" s="316"/>
      <c r="F51" s="317"/>
      <c r="G51" s="318">
        <v>4.0</v>
      </c>
      <c r="H51" s="318">
        <f t="shared" si="25"/>
        <v>120</v>
      </c>
      <c r="I51" s="319">
        <f t="shared" si="26"/>
        <v>72</v>
      </c>
      <c r="J51" s="320">
        <v>36.0</v>
      </c>
      <c r="K51" s="320"/>
      <c r="L51" s="320">
        <v>36.0</v>
      </c>
      <c r="M51" s="321">
        <f t="shared" si="27"/>
        <v>48</v>
      </c>
      <c r="N51" s="315"/>
      <c r="O51" s="322">
        <v>3.0</v>
      </c>
      <c r="P51" s="323">
        <v>3.0</v>
      </c>
      <c r="Q51" s="324"/>
    </row>
    <row r="52" ht="15.75" customHeight="1">
      <c r="A52" s="313" t="s">
        <v>155</v>
      </c>
      <c r="B52" s="314" t="s">
        <v>156</v>
      </c>
      <c r="C52" s="315">
        <v>2.0</v>
      </c>
      <c r="D52" s="316"/>
      <c r="E52" s="316"/>
      <c r="F52" s="317"/>
      <c r="G52" s="318">
        <v>4.5</v>
      </c>
      <c r="H52" s="318">
        <f t="shared" si="25"/>
        <v>135</v>
      </c>
      <c r="I52" s="319">
        <f t="shared" si="26"/>
        <v>54</v>
      </c>
      <c r="J52" s="320">
        <v>18.0</v>
      </c>
      <c r="K52" s="320"/>
      <c r="L52" s="320">
        <v>36.0</v>
      </c>
      <c r="M52" s="321">
        <f t="shared" si="27"/>
        <v>81</v>
      </c>
      <c r="N52" s="315"/>
      <c r="O52" s="322">
        <v>3.0</v>
      </c>
      <c r="P52" s="323">
        <v>3.0</v>
      </c>
      <c r="Q52" s="324"/>
    </row>
    <row r="53" ht="15.75" customHeight="1">
      <c r="A53" s="325"/>
      <c r="B53" s="314" t="s">
        <v>157</v>
      </c>
      <c r="C53" s="315"/>
      <c r="D53" s="316"/>
      <c r="E53" s="316"/>
      <c r="F53" s="317"/>
      <c r="G53" s="318">
        <v>4.5</v>
      </c>
      <c r="H53" s="318">
        <f t="shared" si="25"/>
        <v>135</v>
      </c>
      <c r="I53" s="319">
        <f t="shared" si="26"/>
        <v>54</v>
      </c>
      <c r="J53" s="320">
        <v>18.0</v>
      </c>
      <c r="K53" s="320"/>
      <c r="L53" s="320">
        <v>36.0</v>
      </c>
      <c r="M53" s="321">
        <f t="shared" si="27"/>
        <v>81</v>
      </c>
      <c r="N53" s="315"/>
      <c r="O53" s="322">
        <v>3.0</v>
      </c>
      <c r="P53" s="323">
        <v>3.0</v>
      </c>
      <c r="Q53" s="324"/>
    </row>
    <row r="54" ht="16.5" customHeight="1">
      <c r="A54" s="217" t="s">
        <v>158</v>
      </c>
      <c r="B54" s="193"/>
      <c r="C54" s="193"/>
      <c r="D54" s="193"/>
      <c r="E54" s="193"/>
      <c r="F54" s="218"/>
      <c r="G54" s="254">
        <f t="shared" ref="G54:P54" si="28">G44+G46+G48+G50+G52</f>
        <v>21.5</v>
      </c>
      <c r="H54" s="255">
        <f t="shared" si="28"/>
        <v>645</v>
      </c>
      <c r="I54" s="255">
        <f t="shared" si="28"/>
        <v>285</v>
      </c>
      <c r="J54" s="255">
        <f t="shared" si="28"/>
        <v>150</v>
      </c>
      <c r="K54" s="255">
        <f t="shared" si="28"/>
        <v>0</v>
      </c>
      <c r="L54" s="255">
        <f t="shared" si="28"/>
        <v>135</v>
      </c>
      <c r="M54" s="255">
        <f t="shared" si="28"/>
        <v>360</v>
      </c>
      <c r="N54" s="255">
        <f t="shared" si="28"/>
        <v>7</v>
      </c>
      <c r="O54" s="255">
        <f t="shared" si="28"/>
        <v>10</v>
      </c>
      <c r="P54" s="255">
        <f t="shared" si="28"/>
        <v>10</v>
      </c>
      <c r="Q54" s="256">
        <f t="shared" ref="Q54:U54" si="29">SUM(Q44:Q53)</f>
        <v>0</v>
      </c>
      <c r="R54" s="257">
        <f t="shared" si="29"/>
        <v>0</v>
      </c>
      <c r="S54" s="258">
        <f t="shared" si="29"/>
        <v>0</v>
      </c>
      <c r="T54" s="258">
        <f t="shared" si="29"/>
        <v>0</v>
      </c>
      <c r="U54" s="258">
        <f t="shared" si="29"/>
        <v>0</v>
      </c>
    </row>
    <row r="55" ht="15.75" customHeight="1">
      <c r="A55" s="353" t="s">
        <v>159</v>
      </c>
      <c r="B55" s="193"/>
      <c r="C55" s="193"/>
      <c r="D55" s="193"/>
      <c r="E55" s="193"/>
      <c r="F55" s="218"/>
      <c r="G55" s="354">
        <f t="shared" ref="G55:U55" si="30">G54+G40</f>
        <v>24.5</v>
      </c>
      <c r="H55" s="355">
        <f t="shared" si="30"/>
        <v>735</v>
      </c>
      <c r="I55" s="355">
        <f t="shared" si="30"/>
        <v>315</v>
      </c>
      <c r="J55" s="355">
        <f t="shared" si="30"/>
        <v>165</v>
      </c>
      <c r="K55" s="355">
        <f t="shared" si="30"/>
        <v>0</v>
      </c>
      <c r="L55" s="355">
        <f t="shared" si="30"/>
        <v>150</v>
      </c>
      <c r="M55" s="355">
        <f t="shared" si="30"/>
        <v>420</v>
      </c>
      <c r="N55" s="255">
        <f t="shared" si="30"/>
        <v>9</v>
      </c>
      <c r="O55" s="255">
        <f t="shared" si="30"/>
        <v>10</v>
      </c>
      <c r="P55" s="255">
        <f t="shared" si="30"/>
        <v>10</v>
      </c>
      <c r="Q55" s="256">
        <f t="shared" si="30"/>
        <v>0</v>
      </c>
      <c r="R55" s="257">
        <f t="shared" si="30"/>
        <v>0</v>
      </c>
      <c r="S55" s="258">
        <f t="shared" si="30"/>
        <v>0</v>
      </c>
      <c r="T55" s="258">
        <f t="shared" si="30"/>
        <v>0</v>
      </c>
      <c r="U55" s="258">
        <f t="shared" si="30"/>
        <v>0</v>
      </c>
    </row>
    <row r="56" ht="15.75" customHeight="1">
      <c r="A56" s="356" t="s">
        <v>160</v>
      </c>
      <c r="B56" s="153"/>
      <c r="C56" s="153"/>
      <c r="D56" s="153"/>
      <c r="E56" s="153"/>
      <c r="F56" s="155"/>
      <c r="G56" s="355">
        <f t="shared" ref="G56:M56" si="31">G55+G32</f>
        <v>90</v>
      </c>
      <c r="H56" s="355">
        <f t="shared" si="31"/>
        <v>2700</v>
      </c>
      <c r="I56" s="355">
        <f t="shared" si="31"/>
        <v>669</v>
      </c>
      <c r="J56" s="355">
        <f t="shared" si="31"/>
        <v>315</v>
      </c>
      <c r="K56" s="355">
        <f t="shared" si="31"/>
        <v>0</v>
      </c>
      <c r="L56" s="355">
        <f t="shared" si="31"/>
        <v>354</v>
      </c>
      <c r="M56" s="355">
        <f t="shared" si="31"/>
        <v>2031</v>
      </c>
      <c r="N56" s="255">
        <f t="shared" ref="N56:Q56" si="32">N32+N55</f>
        <v>23</v>
      </c>
      <c r="O56" s="255">
        <f t="shared" si="32"/>
        <v>18</v>
      </c>
      <c r="P56" s="255">
        <f t="shared" si="32"/>
        <v>18</v>
      </c>
      <c r="Q56" s="256">
        <f t="shared" si="32"/>
        <v>0</v>
      </c>
      <c r="R56" s="159"/>
      <c r="S56" s="159"/>
      <c r="T56" s="357">
        <v>22.0</v>
      </c>
      <c r="U56" s="357">
        <v>22.0</v>
      </c>
      <c r="V56" s="159"/>
      <c r="W56" s="159"/>
      <c r="X56" s="159"/>
      <c r="Y56" s="159"/>
      <c r="Z56" s="159"/>
      <c r="AA56" s="159"/>
      <c r="AB56" s="159"/>
      <c r="AC56" s="159"/>
      <c r="AD56" s="159"/>
      <c r="AE56" s="159"/>
      <c r="AF56" s="159"/>
      <c r="AG56" s="159"/>
      <c r="AH56" s="159"/>
      <c r="AI56" s="159"/>
      <c r="AJ56" s="159"/>
      <c r="AK56" s="159"/>
      <c r="AL56" s="159"/>
      <c r="AM56" s="159"/>
      <c r="AN56" s="159"/>
      <c r="AO56" s="159"/>
    </row>
    <row r="57" ht="15.75" customHeight="1">
      <c r="A57" s="358" t="s">
        <v>161</v>
      </c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218"/>
      <c r="N57" s="255">
        <f t="shared" ref="N57:U57" si="33">N56</f>
        <v>23</v>
      </c>
      <c r="O57" s="255">
        <f t="shared" si="33"/>
        <v>18</v>
      </c>
      <c r="P57" s="255">
        <f t="shared" si="33"/>
        <v>18</v>
      </c>
      <c r="Q57" s="256">
        <f t="shared" si="33"/>
        <v>0</v>
      </c>
      <c r="R57" s="257" t="str">
        <f t="shared" si="33"/>
        <v/>
      </c>
      <c r="S57" s="258" t="str">
        <f t="shared" si="33"/>
        <v/>
      </c>
      <c r="T57" s="258">
        <f t="shared" si="33"/>
        <v>22</v>
      </c>
      <c r="U57" s="258">
        <f t="shared" si="33"/>
        <v>22</v>
      </c>
    </row>
    <row r="58" ht="15.75" customHeight="1">
      <c r="A58" s="358" t="s">
        <v>162</v>
      </c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218"/>
      <c r="N58" s="255">
        <v>3.0</v>
      </c>
      <c r="O58" s="359"/>
      <c r="P58" s="360">
        <v>3.0</v>
      </c>
      <c r="Q58" s="361"/>
      <c r="S58" s="362"/>
      <c r="T58" s="362"/>
      <c r="U58" s="362"/>
    </row>
    <row r="59" ht="15.75" customHeight="1">
      <c r="A59" s="358" t="s">
        <v>163</v>
      </c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218"/>
      <c r="N59" s="308">
        <v>5.0</v>
      </c>
      <c r="O59" s="363"/>
      <c r="P59" s="364">
        <v>5.0</v>
      </c>
      <c r="Q59" s="365">
        <v>1.0</v>
      </c>
      <c r="S59" s="362"/>
      <c r="T59" s="362"/>
      <c r="U59" s="362"/>
    </row>
    <row r="60" ht="15.75" customHeight="1">
      <c r="A60" s="358" t="s">
        <v>164</v>
      </c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218"/>
      <c r="N60" s="366"/>
      <c r="O60" s="367"/>
      <c r="P60" s="367"/>
      <c r="Q60" s="368"/>
      <c r="S60" s="362"/>
      <c r="T60" s="362"/>
      <c r="U60" s="362"/>
    </row>
    <row r="61" ht="15.75" customHeight="1">
      <c r="A61" s="369" t="s">
        <v>165</v>
      </c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5"/>
      <c r="N61" s="370"/>
      <c r="O61" s="367"/>
      <c r="P61" s="367"/>
      <c r="Q61" s="371"/>
      <c r="S61" s="362"/>
      <c r="T61" s="362"/>
      <c r="U61" s="362"/>
    </row>
    <row r="62" ht="15.75" customHeight="1">
      <c r="A62" s="372" t="s">
        <v>166</v>
      </c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218"/>
      <c r="N62" s="373" t="s">
        <v>167</v>
      </c>
      <c r="P62" s="129"/>
      <c r="Q62" s="374">
        <f>G32/G56*100</f>
        <v>72.77777778</v>
      </c>
      <c r="R62" s="375">
        <f>SUM(N62:Q62)</f>
        <v>72.77777778</v>
      </c>
      <c r="S62" s="362"/>
      <c r="T62" s="362"/>
      <c r="U62" s="362"/>
    </row>
    <row r="63" ht="15.75" customHeight="1">
      <c r="A63" s="376"/>
      <c r="B63" s="376"/>
      <c r="C63" s="376"/>
      <c r="D63" s="376"/>
      <c r="E63" s="376"/>
      <c r="F63" s="376"/>
      <c r="G63" s="376"/>
      <c r="H63" s="376"/>
      <c r="I63" s="376"/>
      <c r="J63" s="376"/>
      <c r="K63" s="376"/>
      <c r="L63" s="376"/>
      <c r="M63" s="376"/>
      <c r="N63" s="377" t="s">
        <v>168</v>
      </c>
      <c r="O63" s="72"/>
      <c r="P63" s="73"/>
      <c r="Q63" s="378">
        <f>100-Q62</f>
        <v>27.22222222</v>
      </c>
      <c r="R63" s="362"/>
      <c r="S63" s="362"/>
      <c r="T63" s="362"/>
      <c r="U63" s="362"/>
    </row>
    <row r="64" ht="15.75" customHeight="1">
      <c r="Q64" s="379"/>
    </row>
    <row r="65" ht="15.75" customHeight="1">
      <c r="B65" s="380"/>
      <c r="C65" s="380"/>
      <c r="D65" s="380"/>
      <c r="E65" s="380"/>
      <c r="F65" s="380"/>
      <c r="G65" s="380"/>
      <c r="H65" s="380"/>
      <c r="I65" s="380"/>
      <c r="J65" s="380"/>
      <c r="K65" s="380"/>
      <c r="Q65" s="379"/>
    </row>
    <row r="66" ht="15.75" customHeight="1">
      <c r="B66" s="380" t="s">
        <v>169</v>
      </c>
      <c r="C66" s="380"/>
      <c r="D66" s="381"/>
      <c r="E66" s="69"/>
      <c r="F66" s="69"/>
      <c r="G66" s="69"/>
      <c r="H66" s="380"/>
      <c r="I66" s="382" t="s">
        <v>170</v>
      </c>
      <c r="Q66" s="379"/>
    </row>
    <row r="67" ht="15.75" customHeight="1">
      <c r="Q67" s="379"/>
    </row>
    <row r="68" ht="15.75" customHeight="1">
      <c r="B68" s="382" t="s">
        <v>171</v>
      </c>
      <c r="C68" s="380"/>
      <c r="D68" s="381"/>
      <c r="E68" s="69"/>
      <c r="F68" s="69"/>
      <c r="G68" s="69"/>
      <c r="H68" s="380"/>
      <c r="I68" s="382" t="s">
        <v>172</v>
      </c>
      <c r="Q68" s="379"/>
    </row>
    <row r="69" ht="15.75" customHeight="1">
      <c r="Q69" s="379"/>
    </row>
    <row r="70" ht="15.75" customHeight="1">
      <c r="B70" s="380" t="s">
        <v>173</v>
      </c>
      <c r="C70" s="380"/>
      <c r="D70" s="381"/>
      <c r="E70" s="69"/>
      <c r="F70" s="69"/>
      <c r="G70" s="69"/>
      <c r="H70" s="380"/>
      <c r="I70" s="382" t="s">
        <v>172</v>
      </c>
      <c r="Q70" s="379"/>
    </row>
    <row r="71" ht="15.75" customHeight="1">
      <c r="B71" s="383"/>
      <c r="C71" s="384"/>
      <c r="L71" s="385"/>
      <c r="M71" s="385"/>
      <c r="Q71" s="379"/>
    </row>
    <row r="72" ht="15.75" customHeight="1">
      <c r="A72" s="50"/>
      <c r="B72" s="362"/>
      <c r="C72" s="386"/>
      <c r="D72" s="387"/>
      <c r="E72" s="387"/>
      <c r="F72" s="386"/>
      <c r="G72" s="386"/>
      <c r="H72" s="386"/>
      <c r="I72" s="362"/>
      <c r="J72" s="362"/>
      <c r="K72" s="362"/>
      <c r="L72" s="362"/>
      <c r="M72" s="362"/>
      <c r="N72" s="362"/>
      <c r="O72" s="362"/>
      <c r="P72" s="362"/>
      <c r="Q72" s="388"/>
      <c r="R72" s="362"/>
      <c r="S72" s="362"/>
      <c r="T72" s="362"/>
      <c r="U72" s="362"/>
      <c r="V72" s="362"/>
      <c r="W72" s="362"/>
      <c r="X72" s="362"/>
      <c r="Y72" s="362"/>
      <c r="Z72" s="362"/>
      <c r="AA72" s="362"/>
      <c r="AB72" s="362"/>
      <c r="AC72" s="362"/>
      <c r="AD72" s="362"/>
      <c r="AE72" s="362"/>
      <c r="AF72" s="362"/>
      <c r="AG72" s="362"/>
      <c r="AH72" s="362"/>
      <c r="AI72" s="362"/>
      <c r="AJ72" s="362"/>
      <c r="AK72" s="362"/>
      <c r="AL72" s="362"/>
      <c r="AM72" s="362"/>
      <c r="AN72" s="362"/>
      <c r="AO72" s="362"/>
    </row>
    <row r="73" ht="15.75" customHeight="1">
      <c r="A73" s="50"/>
      <c r="B73" s="165"/>
      <c r="C73" s="387"/>
      <c r="D73" s="387"/>
      <c r="E73" s="387"/>
      <c r="F73" s="387"/>
      <c r="G73" s="387"/>
      <c r="H73" s="387"/>
      <c r="I73" s="165"/>
      <c r="J73" s="165"/>
      <c r="K73" s="165"/>
      <c r="L73" s="165"/>
      <c r="M73" s="165"/>
      <c r="N73" s="165"/>
      <c r="O73" s="165"/>
      <c r="P73" s="165"/>
      <c r="Q73" s="389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5"/>
      <c r="AN73" s="165"/>
      <c r="AO73" s="165"/>
    </row>
    <row r="74" ht="15.75" customHeight="1">
      <c r="A74" s="50"/>
      <c r="B74" s="165"/>
      <c r="C74" s="387"/>
      <c r="D74" s="387"/>
      <c r="E74" s="387"/>
      <c r="F74" s="387"/>
      <c r="G74" s="387"/>
      <c r="H74" s="387"/>
      <c r="I74" s="165"/>
      <c r="J74" s="165"/>
      <c r="K74" s="165"/>
      <c r="L74" s="165"/>
      <c r="M74" s="165"/>
      <c r="N74" s="165"/>
      <c r="O74" s="165"/>
      <c r="P74" s="165"/>
      <c r="Q74" s="389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  <c r="AO74" s="165"/>
    </row>
    <row r="75" ht="15.75" customHeight="1">
      <c r="A75" s="50"/>
      <c r="B75" s="165"/>
      <c r="C75" s="387"/>
      <c r="D75" s="387"/>
      <c r="E75" s="387"/>
      <c r="F75" s="387"/>
      <c r="G75" s="387"/>
      <c r="H75" s="387"/>
      <c r="I75" s="165"/>
      <c r="J75" s="165"/>
      <c r="K75" s="165"/>
      <c r="L75" s="165"/>
      <c r="M75" s="165"/>
      <c r="N75" s="165"/>
      <c r="O75" s="165"/>
      <c r="P75" s="165"/>
      <c r="Q75" s="389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  <c r="AO75" s="165"/>
    </row>
    <row r="76" ht="15.75" customHeight="1">
      <c r="A76" s="50"/>
      <c r="B76" s="165"/>
      <c r="C76" s="387"/>
      <c r="D76" s="387"/>
      <c r="E76" s="387"/>
      <c r="F76" s="387"/>
      <c r="G76" s="387"/>
      <c r="H76" s="387"/>
      <c r="I76" s="165"/>
      <c r="J76" s="165"/>
      <c r="K76" s="165"/>
      <c r="L76" s="165"/>
      <c r="M76" s="165"/>
      <c r="N76" s="165"/>
      <c r="O76" s="165"/>
      <c r="P76" s="165"/>
      <c r="Q76" s="389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</row>
    <row r="77" ht="15.75" customHeight="1">
      <c r="A77" s="50"/>
      <c r="B77" s="165"/>
      <c r="C77" s="387"/>
      <c r="D77" s="387"/>
      <c r="E77" s="387"/>
      <c r="F77" s="387"/>
      <c r="G77" s="387"/>
      <c r="H77" s="387"/>
      <c r="I77" s="165"/>
      <c r="J77" s="165"/>
      <c r="K77" s="165"/>
      <c r="L77" s="165"/>
      <c r="M77" s="165"/>
      <c r="N77" s="165"/>
      <c r="O77" s="165"/>
      <c r="P77" s="165"/>
      <c r="Q77" s="389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</row>
    <row r="78" ht="15.75" customHeight="1">
      <c r="A78" s="50"/>
      <c r="B78" s="165"/>
      <c r="C78" s="387"/>
      <c r="D78" s="387"/>
      <c r="E78" s="387"/>
      <c r="F78" s="387"/>
      <c r="G78" s="387"/>
      <c r="H78" s="387"/>
      <c r="I78" s="165"/>
      <c r="J78" s="165"/>
      <c r="K78" s="165"/>
      <c r="L78" s="165"/>
      <c r="M78" s="165"/>
      <c r="N78" s="165"/>
      <c r="O78" s="165"/>
      <c r="P78" s="165"/>
      <c r="Q78" s="389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</row>
    <row r="79" ht="15.75" customHeight="1">
      <c r="A79" s="50"/>
      <c r="B79" s="165"/>
      <c r="C79" s="387"/>
      <c r="D79" s="387"/>
      <c r="E79" s="387"/>
      <c r="F79" s="387"/>
      <c r="G79" s="387"/>
      <c r="H79" s="387"/>
      <c r="I79" s="165"/>
      <c r="J79" s="165"/>
      <c r="K79" s="165"/>
      <c r="L79" s="165"/>
      <c r="M79" s="165"/>
      <c r="N79" s="165"/>
      <c r="O79" s="165"/>
      <c r="P79" s="165"/>
      <c r="Q79" s="389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</row>
    <row r="80" ht="15.75" customHeight="1">
      <c r="A80" s="50"/>
      <c r="B80" s="165"/>
      <c r="C80" s="387"/>
      <c r="D80" s="387"/>
      <c r="E80" s="387"/>
      <c r="F80" s="387"/>
      <c r="G80" s="387"/>
      <c r="H80" s="387"/>
      <c r="I80" s="165"/>
      <c r="J80" s="165"/>
      <c r="K80" s="165"/>
      <c r="L80" s="165"/>
      <c r="M80" s="165"/>
      <c r="N80" s="165"/>
      <c r="O80" s="165"/>
      <c r="P80" s="165"/>
      <c r="Q80" s="389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</row>
    <row r="81" ht="15.75" customHeight="1">
      <c r="A81" s="50"/>
      <c r="B81" s="165"/>
      <c r="C81" s="387"/>
      <c r="D81" s="387"/>
      <c r="E81" s="387"/>
      <c r="F81" s="387"/>
      <c r="G81" s="387"/>
      <c r="H81" s="387"/>
      <c r="I81" s="165"/>
      <c r="J81" s="165"/>
      <c r="K81" s="165"/>
      <c r="L81" s="165"/>
      <c r="M81" s="165"/>
      <c r="N81" s="165"/>
      <c r="O81" s="165"/>
      <c r="P81" s="165"/>
      <c r="Q81" s="389"/>
      <c r="R81" s="165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</row>
    <row r="82" ht="15.75" customHeight="1">
      <c r="A82" s="50"/>
      <c r="B82" s="165"/>
      <c r="C82" s="387"/>
      <c r="D82" s="387"/>
      <c r="E82" s="387"/>
      <c r="F82" s="387"/>
      <c r="G82" s="387"/>
      <c r="H82" s="387"/>
      <c r="I82" s="165"/>
      <c r="J82" s="165"/>
      <c r="K82" s="165"/>
      <c r="L82" s="165"/>
      <c r="M82" s="165"/>
      <c r="N82" s="165"/>
      <c r="O82" s="165"/>
      <c r="P82" s="165"/>
      <c r="Q82" s="389"/>
      <c r="R82" s="165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</row>
    <row r="83" ht="15.75" customHeight="1">
      <c r="A83" s="50"/>
      <c r="B83" s="165"/>
      <c r="C83" s="387"/>
      <c r="D83" s="387"/>
      <c r="E83" s="387"/>
      <c r="F83" s="387"/>
      <c r="G83" s="387"/>
      <c r="H83" s="387"/>
      <c r="I83" s="165"/>
      <c r="J83" s="165"/>
      <c r="K83" s="165"/>
      <c r="L83" s="165"/>
      <c r="M83" s="165"/>
      <c r="N83" s="165"/>
      <c r="O83" s="165"/>
      <c r="P83" s="165"/>
      <c r="Q83" s="389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</row>
    <row r="84" ht="15.75" customHeight="1">
      <c r="A84" s="50"/>
      <c r="B84" s="165"/>
      <c r="C84" s="387"/>
      <c r="D84" s="387"/>
      <c r="E84" s="387"/>
      <c r="F84" s="387"/>
      <c r="G84" s="387"/>
      <c r="H84" s="387"/>
      <c r="I84" s="165"/>
      <c r="J84" s="165"/>
      <c r="K84" s="165"/>
      <c r="L84" s="165"/>
      <c r="M84" s="165"/>
      <c r="N84" s="165"/>
      <c r="O84" s="165"/>
      <c r="P84" s="165"/>
      <c r="Q84" s="389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</row>
    <row r="85" ht="15.75" customHeight="1">
      <c r="A85" s="50"/>
      <c r="B85" s="165"/>
      <c r="C85" s="387"/>
      <c r="D85" s="387"/>
      <c r="E85" s="387"/>
      <c r="F85" s="387"/>
      <c r="G85" s="387"/>
      <c r="H85" s="387"/>
      <c r="I85" s="165"/>
      <c r="J85" s="165"/>
      <c r="K85" s="165"/>
      <c r="L85" s="165"/>
      <c r="M85" s="165"/>
      <c r="N85" s="165"/>
      <c r="O85" s="165"/>
      <c r="P85" s="165"/>
      <c r="Q85" s="389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</row>
    <row r="86" ht="15.75" customHeight="1">
      <c r="A86" s="50"/>
      <c r="B86" s="165"/>
      <c r="C86" s="387"/>
      <c r="D86" s="387"/>
      <c r="E86" s="387"/>
      <c r="F86" s="387"/>
      <c r="G86" s="387"/>
      <c r="H86" s="387"/>
      <c r="I86" s="165"/>
      <c r="J86" s="165"/>
      <c r="K86" s="165"/>
      <c r="L86" s="165"/>
      <c r="M86" s="165"/>
      <c r="N86" s="165"/>
      <c r="O86" s="165"/>
      <c r="P86" s="165"/>
      <c r="Q86" s="389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</row>
    <row r="87" ht="15.75" customHeight="1">
      <c r="A87" s="50"/>
      <c r="B87" s="165"/>
      <c r="C87" s="387"/>
      <c r="D87" s="387"/>
      <c r="E87" s="387"/>
      <c r="F87" s="387"/>
      <c r="G87" s="387"/>
      <c r="H87" s="387"/>
      <c r="I87" s="165"/>
      <c r="J87" s="165"/>
      <c r="K87" s="165"/>
      <c r="L87" s="165"/>
      <c r="M87" s="165"/>
      <c r="N87" s="165"/>
      <c r="O87" s="165"/>
      <c r="P87" s="165"/>
      <c r="Q87" s="389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  <c r="AO87" s="165"/>
    </row>
    <row r="88" ht="15.75" customHeight="1">
      <c r="A88" s="50"/>
      <c r="B88" s="165"/>
      <c r="C88" s="387"/>
      <c r="D88" s="387"/>
      <c r="E88" s="387"/>
      <c r="F88" s="387"/>
      <c r="G88" s="387"/>
      <c r="H88" s="387"/>
      <c r="I88" s="165"/>
      <c r="J88" s="165"/>
      <c r="K88" s="165"/>
      <c r="L88" s="165"/>
      <c r="M88" s="165"/>
      <c r="N88" s="165"/>
      <c r="O88" s="165"/>
      <c r="P88" s="165"/>
      <c r="Q88" s="389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</row>
    <row r="89" ht="15.75" customHeight="1">
      <c r="A89" s="50"/>
      <c r="B89" s="165"/>
      <c r="C89" s="387"/>
      <c r="D89" s="387"/>
      <c r="E89" s="387"/>
      <c r="F89" s="387"/>
      <c r="G89" s="387"/>
      <c r="H89" s="387"/>
      <c r="I89" s="165"/>
      <c r="J89" s="165"/>
      <c r="K89" s="165"/>
      <c r="L89" s="165"/>
      <c r="M89" s="165"/>
      <c r="N89" s="165"/>
      <c r="O89" s="165"/>
      <c r="P89" s="165"/>
      <c r="Q89" s="389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5"/>
      <c r="AI89" s="165"/>
      <c r="AJ89" s="165"/>
      <c r="AK89" s="165"/>
      <c r="AL89" s="165"/>
      <c r="AM89" s="165"/>
      <c r="AN89" s="165"/>
      <c r="AO89" s="165"/>
    </row>
    <row r="90" ht="15.75" customHeight="1">
      <c r="A90" s="50"/>
      <c r="B90" s="165"/>
      <c r="C90" s="387"/>
      <c r="D90" s="387"/>
      <c r="E90" s="387"/>
      <c r="F90" s="387"/>
      <c r="G90" s="387"/>
      <c r="H90" s="387"/>
      <c r="I90" s="165"/>
      <c r="J90" s="165"/>
      <c r="K90" s="165"/>
      <c r="L90" s="165"/>
      <c r="M90" s="165"/>
      <c r="N90" s="165"/>
      <c r="O90" s="165"/>
      <c r="P90" s="165"/>
      <c r="Q90" s="389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</row>
    <row r="91" ht="15.75" customHeight="1">
      <c r="A91" s="50"/>
      <c r="B91" s="165"/>
      <c r="C91" s="387"/>
      <c r="D91" s="387"/>
      <c r="E91" s="387"/>
      <c r="F91" s="387"/>
      <c r="G91" s="387"/>
      <c r="H91" s="387"/>
      <c r="I91" s="165"/>
      <c r="J91" s="165"/>
      <c r="K91" s="165"/>
      <c r="L91" s="165"/>
      <c r="M91" s="165"/>
      <c r="N91" s="165"/>
      <c r="O91" s="165"/>
      <c r="P91" s="165"/>
      <c r="Q91" s="389"/>
      <c r="R91" s="165"/>
      <c r="S91" s="165"/>
      <c r="T91" s="165"/>
      <c r="U91" s="165"/>
      <c r="V91" s="165"/>
      <c r="W91" s="165"/>
      <c r="X91" s="165"/>
      <c r="Y91" s="165"/>
      <c r="Z91" s="165"/>
      <c r="AA91" s="165"/>
      <c r="AB91" s="165"/>
      <c r="AC91" s="165"/>
      <c r="AD91" s="165"/>
      <c r="AE91" s="165"/>
      <c r="AF91" s="165"/>
      <c r="AG91" s="165"/>
      <c r="AH91" s="165"/>
      <c r="AI91" s="165"/>
      <c r="AJ91" s="165"/>
      <c r="AK91" s="165"/>
      <c r="AL91" s="165"/>
      <c r="AM91" s="165"/>
      <c r="AN91" s="165"/>
      <c r="AO91" s="165"/>
    </row>
    <row r="92" ht="15.75" customHeight="1">
      <c r="A92" s="50"/>
      <c r="B92" s="165"/>
      <c r="C92" s="387"/>
      <c r="D92" s="387"/>
      <c r="E92" s="387"/>
      <c r="F92" s="387"/>
      <c r="G92" s="387"/>
      <c r="H92" s="387"/>
      <c r="I92" s="165"/>
      <c r="J92" s="165"/>
      <c r="K92" s="165"/>
      <c r="L92" s="165"/>
      <c r="M92" s="165"/>
      <c r="N92" s="165"/>
      <c r="O92" s="165"/>
      <c r="P92" s="165"/>
      <c r="Q92" s="389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5"/>
      <c r="AH92" s="165"/>
      <c r="AI92" s="165"/>
      <c r="AJ92" s="165"/>
      <c r="AK92" s="165"/>
      <c r="AL92" s="165"/>
      <c r="AM92" s="165"/>
      <c r="AN92" s="165"/>
      <c r="AO92" s="165"/>
    </row>
    <row r="93" ht="15.75" customHeight="1">
      <c r="A93" s="50"/>
      <c r="B93" s="165"/>
      <c r="C93" s="387"/>
      <c r="D93" s="387"/>
      <c r="E93" s="387"/>
      <c r="F93" s="387"/>
      <c r="G93" s="387"/>
      <c r="H93" s="387"/>
      <c r="I93" s="165"/>
      <c r="J93" s="165"/>
      <c r="K93" s="165"/>
      <c r="L93" s="165"/>
      <c r="M93" s="165"/>
      <c r="N93" s="165"/>
      <c r="O93" s="165"/>
      <c r="P93" s="165"/>
      <c r="Q93" s="389"/>
      <c r="R93" s="165"/>
      <c r="S93" s="165"/>
      <c r="T93" s="165"/>
      <c r="U93" s="165"/>
      <c r="V93" s="165"/>
      <c r="W93" s="165"/>
      <c r="X93" s="165"/>
      <c r="Y93" s="165"/>
      <c r="Z93" s="165"/>
      <c r="AA93" s="165"/>
      <c r="AB93" s="165"/>
      <c r="AC93" s="165"/>
      <c r="AD93" s="165"/>
      <c r="AE93" s="165"/>
      <c r="AF93" s="165"/>
      <c r="AG93" s="165"/>
      <c r="AH93" s="165"/>
      <c r="AI93" s="165"/>
      <c r="AJ93" s="165"/>
      <c r="AK93" s="165"/>
      <c r="AL93" s="165"/>
      <c r="AM93" s="165"/>
      <c r="AN93" s="165"/>
      <c r="AO93" s="165"/>
    </row>
    <row r="94" ht="15.75" customHeight="1">
      <c r="A94" s="50"/>
      <c r="B94" s="165"/>
      <c r="C94" s="387"/>
      <c r="D94" s="387"/>
      <c r="E94" s="387"/>
      <c r="F94" s="387"/>
      <c r="G94" s="387"/>
      <c r="H94" s="387"/>
      <c r="I94" s="165"/>
      <c r="J94" s="165"/>
      <c r="K94" s="165"/>
      <c r="L94" s="165"/>
      <c r="M94" s="165"/>
      <c r="N94" s="165"/>
      <c r="O94" s="165"/>
      <c r="P94" s="165"/>
      <c r="Q94" s="389"/>
      <c r="R94" s="165"/>
      <c r="S94" s="165"/>
      <c r="T94" s="165"/>
      <c r="U94" s="165"/>
      <c r="V94" s="165"/>
      <c r="W94" s="165"/>
      <c r="X94" s="165"/>
      <c r="Y94" s="165"/>
      <c r="Z94" s="165"/>
      <c r="AA94" s="165"/>
      <c r="AB94" s="165"/>
      <c r="AC94" s="165"/>
      <c r="AD94" s="165"/>
      <c r="AE94" s="165"/>
      <c r="AF94" s="165"/>
      <c r="AG94" s="165"/>
      <c r="AH94" s="165"/>
      <c r="AI94" s="165"/>
      <c r="AJ94" s="165"/>
      <c r="AK94" s="165"/>
      <c r="AL94" s="165"/>
      <c r="AM94" s="165"/>
      <c r="AN94" s="165"/>
      <c r="AO94" s="165"/>
    </row>
    <row r="95" ht="15.75" customHeight="1">
      <c r="A95" s="50"/>
      <c r="B95" s="165"/>
      <c r="C95" s="387"/>
      <c r="D95" s="387"/>
      <c r="E95" s="387"/>
      <c r="F95" s="387"/>
      <c r="G95" s="387"/>
      <c r="H95" s="387"/>
      <c r="I95" s="165"/>
      <c r="J95" s="165"/>
      <c r="K95" s="165"/>
      <c r="L95" s="165"/>
      <c r="M95" s="165"/>
      <c r="N95" s="165"/>
      <c r="O95" s="165"/>
      <c r="P95" s="165"/>
      <c r="Q95" s="389"/>
      <c r="R95" s="165"/>
      <c r="S95" s="165"/>
      <c r="T95" s="165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165"/>
      <c r="AO95" s="165"/>
    </row>
    <row r="96" ht="15.75" customHeight="1">
      <c r="A96" s="50"/>
      <c r="B96" s="165"/>
      <c r="C96" s="387"/>
      <c r="D96" s="387"/>
      <c r="E96" s="387"/>
      <c r="F96" s="387"/>
      <c r="G96" s="387"/>
      <c r="H96" s="387"/>
      <c r="I96" s="165"/>
      <c r="J96" s="165"/>
      <c r="K96" s="165"/>
      <c r="L96" s="165"/>
      <c r="M96" s="165"/>
      <c r="N96" s="165"/>
      <c r="O96" s="165"/>
      <c r="P96" s="165"/>
      <c r="Q96" s="389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  <c r="AI96" s="165"/>
      <c r="AJ96" s="165"/>
      <c r="AK96" s="165"/>
      <c r="AL96" s="165"/>
      <c r="AM96" s="165"/>
      <c r="AN96" s="165"/>
      <c r="AO96" s="165"/>
    </row>
    <row r="97" ht="15.75" customHeight="1">
      <c r="A97" s="50"/>
      <c r="B97" s="165"/>
      <c r="C97" s="387"/>
      <c r="D97" s="387"/>
      <c r="E97" s="387"/>
      <c r="F97" s="387"/>
      <c r="G97" s="387"/>
      <c r="H97" s="387"/>
      <c r="I97" s="165"/>
      <c r="J97" s="165"/>
      <c r="K97" s="165"/>
      <c r="L97" s="165"/>
      <c r="M97" s="165"/>
      <c r="N97" s="165"/>
      <c r="O97" s="165"/>
      <c r="P97" s="165"/>
      <c r="Q97" s="389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</row>
    <row r="98" ht="15.75" customHeight="1">
      <c r="A98" s="50"/>
      <c r="B98" s="165"/>
      <c r="C98" s="387"/>
      <c r="D98" s="387"/>
      <c r="E98" s="387"/>
      <c r="F98" s="387"/>
      <c r="G98" s="387"/>
      <c r="H98" s="387"/>
      <c r="I98" s="165"/>
      <c r="J98" s="165"/>
      <c r="K98" s="165"/>
      <c r="L98" s="165"/>
      <c r="M98" s="165"/>
      <c r="N98" s="165"/>
      <c r="O98" s="165"/>
      <c r="P98" s="165"/>
      <c r="Q98" s="389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  <c r="AM98" s="165"/>
      <c r="AN98" s="165"/>
      <c r="AO98" s="165"/>
    </row>
    <row r="99" ht="15.75" customHeight="1">
      <c r="A99" s="50"/>
      <c r="B99" s="165"/>
      <c r="C99" s="387"/>
      <c r="D99" s="387"/>
      <c r="E99" s="387"/>
      <c r="F99" s="387"/>
      <c r="G99" s="387"/>
      <c r="H99" s="387"/>
      <c r="I99" s="165"/>
      <c r="J99" s="165"/>
      <c r="K99" s="165"/>
      <c r="L99" s="165"/>
      <c r="M99" s="165"/>
      <c r="N99" s="165"/>
      <c r="O99" s="165"/>
      <c r="P99" s="165"/>
      <c r="Q99" s="389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5"/>
      <c r="AN99" s="165"/>
      <c r="AO99" s="165"/>
    </row>
    <row r="100" ht="15.75" customHeight="1">
      <c r="A100" s="50"/>
      <c r="B100" s="165"/>
      <c r="C100" s="387"/>
      <c r="D100" s="387"/>
      <c r="E100" s="387"/>
      <c r="F100" s="387"/>
      <c r="G100" s="387"/>
      <c r="H100" s="387"/>
      <c r="I100" s="165"/>
      <c r="J100" s="165"/>
      <c r="K100" s="165"/>
      <c r="L100" s="165"/>
      <c r="M100" s="165"/>
      <c r="N100" s="165"/>
      <c r="O100" s="165"/>
      <c r="P100" s="165"/>
      <c r="Q100" s="389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  <c r="AM100" s="165"/>
      <c r="AN100" s="165"/>
      <c r="AO100" s="165"/>
    </row>
    <row r="101" ht="15.75" customHeight="1">
      <c r="A101" s="50"/>
      <c r="B101" s="165"/>
      <c r="C101" s="387"/>
      <c r="D101" s="387"/>
      <c r="E101" s="387"/>
      <c r="F101" s="387"/>
      <c r="G101" s="387"/>
      <c r="H101" s="387"/>
      <c r="I101" s="165"/>
      <c r="J101" s="165"/>
      <c r="K101" s="165"/>
      <c r="L101" s="165"/>
      <c r="M101" s="165"/>
      <c r="N101" s="165"/>
      <c r="O101" s="165"/>
      <c r="P101" s="165"/>
      <c r="Q101" s="389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</row>
    <row r="102" ht="15.75" customHeight="1">
      <c r="A102" s="50"/>
      <c r="B102" s="165"/>
      <c r="C102" s="387"/>
      <c r="D102" s="387"/>
      <c r="E102" s="387"/>
      <c r="F102" s="387"/>
      <c r="G102" s="387"/>
      <c r="H102" s="387"/>
      <c r="I102" s="165"/>
      <c r="J102" s="165"/>
      <c r="K102" s="165"/>
      <c r="L102" s="165"/>
      <c r="M102" s="165"/>
      <c r="N102" s="165"/>
      <c r="O102" s="165"/>
      <c r="P102" s="165"/>
      <c r="Q102" s="389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5"/>
      <c r="AN102" s="165"/>
      <c r="AO102" s="165"/>
    </row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7">
    <mergeCell ref="G2:G7"/>
    <mergeCell ref="H3:H7"/>
    <mergeCell ref="I3:L3"/>
    <mergeCell ref="M3:M7"/>
    <mergeCell ref="I4:I7"/>
    <mergeCell ref="J4:J7"/>
    <mergeCell ref="K4:K7"/>
    <mergeCell ref="L4:L7"/>
    <mergeCell ref="E4:E7"/>
    <mergeCell ref="F4:F7"/>
    <mergeCell ref="N4:P4"/>
    <mergeCell ref="N6:Q6"/>
    <mergeCell ref="N19:N20"/>
    <mergeCell ref="O19:O20"/>
    <mergeCell ref="P19:P20"/>
    <mergeCell ref="Q19:Q20"/>
    <mergeCell ref="A9:Q9"/>
    <mergeCell ref="A10:Q10"/>
    <mergeCell ref="A16:Q16"/>
    <mergeCell ref="A1:Q1"/>
    <mergeCell ref="A2:A7"/>
    <mergeCell ref="B2:B7"/>
    <mergeCell ref="C2:F2"/>
    <mergeCell ref="H2:M2"/>
    <mergeCell ref="N2:Q3"/>
    <mergeCell ref="E3:F3"/>
    <mergeCell ref="C3:C7"/>
    <mergeCell ref="D3:D7"/>
    <mergeCell ref="A15:B15"/>
    <mergeCell ref="A19:A20"/>
    <mergeCell ref="B19:B20"/>
    <mergeCell ref="C19:C20"/>
    <mergeCell ref="D19:D20"/>
    <mergeCell ref="P26:P27"/>
    <mergeCell ref="Q26:Q27"/>
    <mergeCell ref="A23:F23"/>
    <mergeCell ref="A24:Q24"/>
    <mergeCell ref="A26:A27"/>
    <mergeCell ref="B26:B27"/>
    <mergeCell ref="C26:C27"/>
    <mergeCell ref="D26:D27"/>
    <mergeCell ref="E26:E27"/>
    <mergeCell ref="A28:F28"/>
    <mergeCell ref="A29:Q29"/>
    <mergeCell ref="A31:F31"/>
    <mergeCell ref="A32:F32"/>
    <mergeCell ref="A35:Q35"/>
    <mergeCell ref="A36:Q36"/>
    <mergeCell ref="A43:Q43"/>
    <mergeCell ref="A40:F40"/>
    <mergeCell ref="A54:F54"/>
    <mergeCell ref="A55:F55"/>
    <mergeCell ref="A56:F56"/>
    <mergeCell ref="A57:M57"/>
    <mergeCell ref="A58:M58"/>
    <mergeCell ref="A59:M59"/>
    <mergeCell ref="D68:G68"/>
    <mergeCell ref="I68:K68"/>
    <mergeCell ref="D70:G70"/>
    <mergeCell ref="I70:K70"/>
    <mergeCell ref="C71:K71"/>
    <mergeCell ref="A60:M60"/>
    <mergeCell ref="A61:M61"/>
    <mergeCell ref="A62:M62"/>
    <mergeCell ref="N62:P62"/>
    <mergeCell ref="N63:P63"/>
    <mergeCell ref="D66:G66"/>
    <mergeCell ref="I66:K66"/>
    <mergeCell ref="L19:L20"/>
    <mergeCell ref="M19:M20"/>
    <mergeCell ref="E19:E20"/>
    <mergeCell ref="F19:F20"/>
    <mergeCell ref="G19:G20"/>
    <mergeCell ref="H19:H20"/>
    <mergeCell ref="I19:I20"/>
    <mergeCell ref="J19:J20"/>
    <mergeCell ref="K19:K20"/>
    <mergeCell ref="F26:F27"/>
    <mergeCell ref="G26:G27"/>
    <mergeCell ref="H26:H27"/>
    <mergeCell ref="I26:I27"/>
    <mergeCell ref="J26:J27"/>
    <mergeCell ref="K26:K27"/>
    <mergeCell ref="L26:L27"/>
    <mergeCell ref="M26:M27"/>
    <mergeCell ref="N26:N27"/>
    <mergeCell ref="O26:O27"/>
  </mergeCells>
  <printOptions/>
  <pageMargins bottom="0.747916666666667" footer="0.0" header="0.0" left="0.708333333333333" right="0.708333333333333" top="0.747916666666667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5.86"/>
    <col customWidth="1" min="3" max="3" width="71.71"/>
    <col customWidth="1" min="4" max="4" width="8.71"/>
    <col customWidth="1" min="5" max="6" width="7.86"/>
    <col customWidth="1" min="7" max="9" width="6.14"/>
    <col customWidth="1" min="10" max="12" width="7.86"/>
    <col customWidth="1" min="13" max="13" width="9.57"/>
  </cols>
  <sheetData>
    <row r="1" ht="15.0" customHeight="1">
      <c r="A1" s="390"/>
      <c r="B1" s="390"/>
      <c r="C1" s="385" t="s">
        <v>174</v>
      </c>
    </row>
    <row r="2" ht="15.75" customHeight="1">
      <c r="A2" s="390"/>
      <c r="B2" s="390"/>
      <c r="C2" s="391" t="s">
        <v>175</v>
      </c>
      <c r="D2" s="390"/>
      <c r="E2" s="390"/>
      <c r="F2" s="390"/>
      <c r="G2" s="390"/>
      <c r="H2" s="390"/>
      <c r="I2" s="390"/>
      <c r="J2" s="390"/>
      <c r="K2" s="390"/>
      <c r="L2" s="390"/>
      <c r="M2" s="390"/>
    </row>
    <row r="3" ht="16.5" customHeight="1">
      <c r="A3" s="390"/>
      <c r="B3" s="390"/>
      <c r="C3" s="392" t="s">
        <v>176</v>
      </c>
      <c r="D3" s="393" t="s">
        <v>177</v>
      </c>
      <c r="E3" s="394" t="s">
        <v>78</v>
      </c>
      <c r="F3" s="193"/>
      <c r="G3" s="193"/>
      <c r="H3" s="193"/>
      <c r="I3" s="193"/>
      <c r="J3" s="218"/>
      <c r="K3" s="393" t="s">
        <v>178</v>
      </c>
      <c r="L3" s="393" t="s">
        <v>179</v>
      </c>
      <c r="M3" s="393" t="s">
        <v>180</v>
      </c>
    </row>
    <row r="4" ht="15.75" customHeight="1">
      <c r="A4" s="390"/>
      <c r="B4" s="390"/>
      <c r="C4" s="127"/>
      <c r="D4" s="166"/>
      <c r="E4" s="395" t="s">
        <v>83</v>
      </c>
      <c r="F4" s="396" t="s">
        <v>181</v>
      </c>
      <c r="G4" s="69"/>
      <c r="H4" s="69"/>
      <c r="I4" s="70"/>
      <c r="J4" s="397" t="s">
        <v>182</v>
      </c>
      <c r="K4" s="166"/>
      <c r="L4" s="166"/>
      <c r="M4" s="166"/>
    </row>
    <row r="5" ht="15.75" customHeight="1">
      <c r="A5" s="390"/>
      <c r="B5" s="390"/>
      <c r="C5" s="127"/>
      <c r="D5" s="166"/>
      <c r="F5" s="398" t="s">
        <v>183</v>
      </c>
      <c r="G5" s="399" t="s">
        <v>184</v>
      </c>
      <c r="H5" s="72"/>
      <c r="I5" s="73"/>
      <c r="J5" s="174"/>
      <c r="K5" s="166"/>
      <c r="L5" s="166"/>
      <c r="M5" s="166"/>
    </row>
    <row r="6" ht="8.25" customHeight="1">
      <c r="A6" s="390"/>
      <c r="B6" s="390"/>
      <c r="C6" s="127"/>
      <c r="D6" s="166"/>
      <c r="F6" s="173"/>
      <c r="G6" s="400" t="s">
        <v>185</v>
      </c>
      <c r="H6" s="398" t="s">
        <v>186</v>
      </c>
      <c r="I6" s="398" t="s">
        <v>187</v>
      </c>
      <c r="J6" s="174"/>
      <c r="K6" s="166"/>
      <c r="L6" s="166"/>
      <c r="M6" s="166"/>
    </row>
    <row r="7" ht="8.25" customHeight="1">
      <c r="A7" s="390"/>
      <c r="B7" s="390"/>
      <c r="C7" s="127"/>
      <c r="D7" s="166"/>
      <c r="F7" s="173"/>
      <c r="G7" s="67"/>
      <c r="H7" s="173"/>
      <c r="I7" s="173"/>
      <c r="J7" s="174"/>
      <c r="K7" s="166"/>
      <c r="L7" s="166"/>
      <c r="M7" s="166"/>
    </row>
    <row r="8" ht="8.25" customHeight="1">
      <c r="A8" s="390"/>
      <c r="B8" s="390"/>
      <c r="C8" s="127"/>
      <c r="D8" s="166"/>
      <c r="F8" s="173"/>
      <c r="G8" s="67"/>
      <c r="H8" s="173"/>
      <c r="I8" s="173"/>
      <c r="J8" s="174"/>
      <c r="K8" s="166"/>
      <c r="L8" s="166"/>
      <c r="M8" s="166"/>
    </row>
    <row r="9" ht="8.25" customHeight="1">
      <c r="A9" s="390"/>
      <c r="B9" s="390"/>
      <c r="C9" s="157"/>
      <c r="D9" s="181"/>
      <c r="F9" s="173"/>
      <c r="G9" s="67"/>
      <c r="H9" s="173"/>
      <c r="I9" s="173"/>
      <c r="J9" s="174"/>
      <c r="K9" s="181"/>
      <c r="L9" s="181"/>
      <c r="M9" s="181"/>
    </row>
    <row r="10" ht="18.75" customHeight="1">
      <c r="A10" s="50" t="s">
        <v>188</v>
      </c>
      <c r="B10" s="50" t="s">
        <v>189</v>
      </c>
      <c r="C10" s="401" t="s">
        <v>190</v>
      </c>
      <c r="D10" s="402">
        <v>3.0</v>
      </c>
      <c r="E10" s="403">
        <f t="shared" ref="E10:E18" si="1">D10*30</f>
        <v>90</v>
      </c>
      <c r="F10" s="404">
        <f t="shared" ref="F10:F18" si="2">G10+H10+I10</f>
        <v>30</v>
      </c>
      <c r="G10" s="404">
        <v>15.0</v>
      </c>
      <c r="H10" s="404"/>
      <c r="I10" s="404">
        <v>15.0</v>
      </c>
      <c r="J10" s="405">
        <f t="shared" ref="J10:J18" si="3">E10-F10</f>
        <v>60</v>
      </c>
      <c r="K10" s="406">
        <f t="shared" ref="K10:K18" si="4">F10/15</f>
        <v>2</v>
      </c>
      <c r="L10" s="407" t="s">
        <v>191</v>
      </c>
      <c r="M10" s="408">
        <f t="shared" ref="M10:M17" si="5">F10/E10*100</f>
        <v>33.33333333</v>
      </c>
    </row>
    <row r="11" ht="18.0" customHeight="1">
      <c r="A11" s="50" t="s">
        <v>188</v>
      </c>
      <c r="B11" s="50" t="s">
        <v>189</v>
      </c>
      <c r="C11" s="409" t="s">
        <v>102</v>
      </c>
      <c r="D11" s="410">
        <v>3.0</v>
      </c>
      <c r="E11" s="101">
        <f t="shared" si="1"/>
        <v>90</v>
      </c>
      <c r="F11" s="102">
        <f t="shared" si="2"/>
        <v>30</v>
      </c>
      <c r="G11" s="102"/>
      <c r="H11" s="102"/>
      <c r="I11" s="102">
        <v>30.0</v>
      </c>
      <c r="J11" s="103">
        <f t="shared" si="3"/>
        <v>60</v>
      </c>
      <c r="K11" s="411">
        <f t="shared" si="4"/>
        <v>2</v>
      </c>
      <c r="L11" s="412" t="s">
        <v>188</v>
      </c>
      <c r="M11" s="413">
        <f t="shared" si="5"/>
        <v>33.33333333</v>
      </c>
    </row>
    <row r="12" ht="15.75" customHeight="1">
      <c r="A12" s="50" t="s">
        <v>188</v>
      </c>
      <c r="B12" s="50" t="s">
        <v>189</v>
      </c>
      <c r="C12" s="409" t="s">
        <v>105</v>
      </c>
      <c r="D12" s="410">
        <v>3.0</v>
      </c>
      <c r="E12" s="101">
        <f t="shared" si="1"/>
        <v>90</v>
      </c>
      <c r="F12" s="102">
        <f t="shared" si="2"/>
        <v>45</v>
      </c>
      <c r="G12" s="102"/>
      <c r="H12" s="102"/>
      <c r="I12" s="102">
        <v>45.0</v>
      </c>
      <c r="J12" s="103">
        <f t="shared" si="3"/>
        <v>45</v>
      </c>
      <c r="K12" s="411">
        <f t="shared" si="4"/>
        <v>3</v>
      </c>
      <c r="L12" s="412" t="s">
        <v>188</v>
      </c>
      <c r="M12" s="413">
        <f t="shared" si="5"/>
        <v>50</v>
      </c>
    </row>
    <row r="13" ht="18.0" customHeight="1">
      <c r="A13" s="50" t="s">
        <v>34</v>
      </c>
      <c r="B13" s="50" t="s">
        <v>189</v>
      </c>
      <c r="C13" s="409" t="s">
        <v>192</v>
      </c>
      <c r="D13" s="410">
        <v>5.0</v>
      </c>
      <c r="E13" s="101">
        <f t="shared" si="1"/>
        <v>150</v>
      </c>
      <c r="F13" s="102">
        <f t="shared" si="2"/>
        <v>60</v>
      </c>
      <c r="G13" s="102">
        <v>30.0</v>
      </c>
      <c r="H13" s="102"/>
      <c r="I13" s="102">
        <v>30.0</v>
      </c>
      <c r="J13" s="103">
        <f t="shared" si="3"/>
        <v>90</v>
      </c>
      <c r="K13" s="411">
        <f t="shared" si="4"/>
        <v>4</v>
      </c>
      <c r="L13" s="412" t="s">
        <v>193</v>
      </c>
      <c r="M13" s="413">
        <f t="shared" si="5"/>
        <v>40</v>
      </c>
    </row>
    <row r="14" ht="15.75" customHeight="1">
      <c r="A14" s="50" t="s">
        <v>34</v>
      </c>
      <c r="B14" s="50" t="s">
        <v>189</v>
      </c>
      <c r="C14" s="414" t="s">
        <v>194</v>
      </c>
      <c r="D14" s="410">
        <v>4.0</v>
      </c>
      <c r="E14" s="101">
        <f t="shared" si="1"/>
        <v>120</v>
      </c>
      <c r="F14" s="102">
        <f t="shared" si="2"/>
        <v>45</v>
      </c>
      <c r="G14" s="102">
        <v>15.0</v>
      </c>
      <c r="H14" s="102"/>
      <c r="I14" s="102">
        <v>30.0</v>
      </c>
      <c r="J14" s="103">
        <f t="shared" si="3"/>
        <v>75</v>
      </c>
      <c r="K14" s="411">
        <f t="shared" si="4"/>
        <v>3</v>
      </c>
      <c r="L14" s="412" t="s">
        <v>193</v>
      </c>
      <c r="M14" s="413">
        <f t="shared" si="5"/>
        <v>37.5</v>
      </c>
    </row>
    <row r="15" ht="21.0" customHeight="1">
      <c r="A15" s="50" t="s">
        <v>188</v>
      </c>
      <c r="B15" s="50" t="s">
        <v>195</v>
      </c>
      <c r="C15" s="409" t="s">
        <v>196</v>
      </c>
      <c r="D15" s="410">
        <v>3.0</v>
      </c>
      <c r="E15" s="101">
        <f t="shared" si="1"/>
        <v>90</v>
      </c>
      <c r="F15" s="102">
        <f t="shared" si="2"/>
        <v>30</v>
      </c>
      <c r="G15" s="102">
        <v>15.0</v>
      </c>
      <c r="H15" s="102"/>
      <c r="I15" s="102">
        <v>15.0</v>
      </c>
      <c r="J15" s="103">
        <f t="shared" si="3"/>
        <v>60</v>
      </c>
      <c r="K15" s="411">
        <f t="shared" si="4"/>
        <v>2</v>
      </c>
      <c r="L15" s="412" t="s">
        <v>188</v>
      </c>
      <c r="M15" s="413">
        <f t="shared" si="5"/>
        <v>33.33333333</v>
      </c>
    </row>
    <row r="16" ht="32.25" customHeight="1">
      <c r="A16" s="50" t="s">
        <v>34</v>
      </c>
      <c r="B16" s="50" t="s">
        <v>195</v>
      </c>
      <c r="C16" s="409" t="s">
        <v>197</v>
      </c>
      <c r="D16" s="410">
        <v>5.0</v>
      </c>
      <c r="E16" s="101">
        <f t="shared" si="1"/>
        <v>150</v>
      </c>
      <c r="F16" s="102">
        <f t="shared" si="2"/>
        <v>60</v>
      </c>
      <c r="G16" s="102">
        <v>30.0</v>
      </c>
      <c r="H16" s="102"/>
      <c r="I16" s="102">
        <v>30.0</v>
      </c>
      <c r="J16" s="103">
        <f t="shared" si="3"/>
        <v>90</v>
      </c>
      <c r="K16" s="411">
        <f t="shared" si="4"/>
        <v>4</v>
      </c>
      <c r="L16" s="412" t="s">
        <v>193</v>
      </c>
      <c r="M16" s="413">
        <f t="shared" si="5"/>
        <v>40</v>
      </c>
    </row>
    <row r="17" ht="15.75" customHeight="1">
      <c r="A17" s="50" t="s">
        <v>34</v>
      </c>
      <c r="B17" s="50" t="s">
        <v>195</v>
      </c>
      <c r="C17" s="409" t="s">
        <v>198</v>
      </c>
      <c r="D17" s="410">
        <v>4.0</v>
      </c>
      <c r="E17" s="101">
        <f t="shared" si="1"/>
        <v>120</v>
      </c>
      <c r="F17" s="102">
        <f t="shared" si="2"/>
        <v>45</v>
      </c>
      <c r="G17" s="102">
        <v>30.0</v>
      </c>
      <c r="H17" s="102"/>
      <c r="I17" s="102">
        <v>15.0</v>
      </c>
      <c r="J17" s="103">
        <f t="shared" si="3"/>
        <v>75</v>
      </c>
      <c r="K17" s="415">
        <f t="shared" si="4"/>
        <v>3</v>
      </c>
      <c r="L17" s="412" t="s">
        <v>191</v>
      </c>
      <c r="M17" s="413">
        <f t="shared" si="5"/>
        <v>37.5</v>
      </c>
    </row>
    <row r="18" ht="15.75" customHeight="1">
      <c r="A18" s="390"/>
      <c r="B18" s="390"/>
      <c r="C18" s="217" t="s">
        <v>56</v>
      </c>
      <c r="D18" s="410">
        <v>30.0</v>
      </c>
      <c r="E18" s="101">
        <f t="shared" si="1"/>
        <v>900</v>
      </c>
      <c r="F18" s="416">
        <f t="shared" si="2"/>
        <v>345</v>
      </c>
      <c r="G18" s="102">
        <v>135.0</v>
      </c>
      <c r="H18" s="417">
        <f>SUM(H10:H17)</f>
        <v>0</v>
      </c>
      <c r="I18" s="102">
        <v>210.0</v>
      </c>
      <c r="J18" s="216">
        <f t="shared" si="3"/>
        <v>555</v>
      </c>
      <c r="K18" s="415">
        <f t="shared" si="4"/>
        <v>23</v>
      </c>
      <c r="L18" s="418"/>
      <c r="M18" s="418"/>
    </row>
    <row r="19" ht="15.75" customHeight="1">
      <c r="A19" s="390"/>
      <c r="B19" s="390"/>
      <c r="C19" s="419" t="s">
        <v>199</v>
      </c>
      <c r="D19" s="420">
        <f>30-D18</f>
        <v>0</v>
      </c>
      <c r="E19" s="420"/>
      <c r="F19" s="420"/>
      <c r="G19" s="420"/>
      <c r="H19" s="420"/>
      <c r="I19" s="420"/>
      <c r="J19" s="420"/>
      <c r="K19" s="420"/>
      <c r="L19" s="420"/>
      <c r="M19" s="390"/>
    </row>
    <row r="20" ht="15.75" customHeight="1">
      <c r="A20" s="390"/>
      <c r="B20" s="390"/>
      <c r="C20" s="390"/>
      <c r="D20" s="390"/>
      <c r="E20" s="390"/>
      <c r="F20" s="390"/>
      <c r="G20" s="390"/>
      <c r="H20" s="390"/>
      <c r="I20" s="390"/>
      <c r="J20" s="390"/>
      <c r="K20" s="390"/>
      <c r="L20" s="390"/>
      <c r="M20" s="390"/>
    </row>
    <row r="21" ht="15.75" customHeight="1">
      <c r="A21" s="390"/>
      <c r="B21" s="390"/>
      <c r="C21" s="391" t="s">
        <v>200</v>
      </c>
      <c r="D21" s="390"/>
      <c r="E21" s="390"/>
      <c r="F21" s="390"/>
      <c r="G21" s="390"/>
      <c r="H21" s="390"/>
      <c r="I21" s="390"/>
      <c r="J21" s="390"/>
      <c r="K21" s="390"/>
      <c r="L21" s="390"/>
      <c r="M21" s="390"/>
    </row>
    <row r="22" ht="16.5" customHeight="1">
      <c r="A22" s="390"/>
      <c r="B22" s="390"/>
      <c r="C22" s="392" t="s">
        <v>176</v>
      </c>
      <c r="D22" s="393" t="s">
        <v>177</v>
      </c>
      <c r="E22" s="394" t="s">
        <v>78</v>
      </c>
      <c r="F22" s="193"/>
      <c r="G22" s="193"/>
      <c r="H22" s="193"/>
      <c r="I22" s="193"/>
      <c r="J22" s="218"/>
      <c r="K22" s="393" t="s">
        <v>178</v>
      </c>
      <c r="L22" s="393" t="s">
        <v>179</v>
      </c>
      <c r="M22" s="393" t="s">
        <v>180</v>
      </c>
    </row>
    <row r="23" ht="15.75" customHeight="1">
      <c r="A23" s="390"/>
      <c r="B23" s="390"/>
      <c r="C23" s="127"/>
      <c r="D23" s="166"/>
      <c r="E23" s="395" t="s">
        <v>83</v>
      </c>
      <c r="F23" s="396" t="s">
        <v>181</v>
      </c>
      <c r="G23" s="69"/>
      <c r="H23" s="69"/>
      <c r="I23" s="70"/>
      <c r="J23" s="397" t="s">
        <v>182</v>
      </c>
      <c r="K23" s="166"/>
      <c r="L23" s="166"/>
      <c r="M23" s="166"/>
    </row>
    <row r="24" ht="15.75" customHeight="1">
      <c r="A24" s="390"/>
      <c r="B24" s="390"/>
      <c r="C24" s="127"/>
      <c r="D24" s="166"/>
      <c r="F24" s="398" t="s">
        <v>183</v>
      </c>
      <c r="G24" s="399" t="s">
        <v>184</v>
      </c>
      <c r="H24" s="72"/>
      <c r="I24" s="73"/>
      <c r="J24" s="174"/>
      <c r="K24" s="166"/>
      <c r="L24" s="166"/>
      <c r="M24" s="166"/>
    </row>
    <row r="25" ht="8.25" customHeight="1">
      <c r="A25" s="390"/>
      <c r="B25" s="390"/>
      <c r="C25" s="127"/>
      <c r="D25" s="166"/>
      <c r="F25" s="173"/>
      <c r="G25" s="400" t="s">
        <v>185</v>
      </c>
      <c r="H25" s="398" t="s">
        <v>186</v>
      </c>
      <c r="I25" s="398" t="s">
        <v>187</v>
      </c>
      <c r="J25" s="174"/>
      <c r="K25" s="166"/>
      <c r="L25" s="166"/>
      <c r="M25" s="166"/>
    </row>
    <row r="26" ht="8.25" customHeight="1">
      <c r="A26" s="390"/>
      <c r="B26" s="390"/>
      <c r="C26" s="127"/>
      <c r="D26" s="166"/>
      <c r="F26" s="173"/>
      <c r="G26" s="67"/>
      <c r="H26" s="173"/>
      <c r="I26" s="173"/>
      <c r="J26" s="174"/>
      <c r="K26" s="166"/>
      <c r="L26" s="166"/>
      <c r="M26" s="166"/>
    </row>
    <row r="27" ht="8.25" customHeight="1">
      <c r="A27" s="390"/>
      <c r="B27" s="390"/>
      <c r="C27" s="127"/>
      <c r="D27" s="166"/>
      <c r="F27" s="173"/>
      <c r="G27" s="67"/>
      <c r="H27" s="173"/>
      <c r="I27" s="173"/>
      <c r="J27" s="174"/>
      <c r="K27" s="166"/>
      <c r="L27" s="166"/>
      <c r="M27" s="166"/>
    </row>
    <row r="28" ht="8.25" customHeight="1">
      <c r="A28" s="390"/>
      <c r="B28" s="390"/>
      <c r="C28" s="127"/>
      <c r="D28" s="166"/>
      <c r="F28" s="173"/>
      <c r="G28" s="67"/>
      <c r="H28" s="173"/>
      <c r="I28" s="173"/>
      <c r="J28" s="174"/>
      <c r="K28" s="166"/>
      <c r="L28" s="166"/>
      <c r="M28" s="166"/>
    </row>
    <row r="29" ht="15.75" customHeight="1">
      <c r="A29" s="50" t="s">
        <v>34</v>
      </c>
      <c r="B29" s="50" t="s">
        <v>189</v>
      </c>
      <c r="C29" s="421" t="s">
        <v>201</v>
      </c>
      <c r="D29" s="402">
        <v>5.0</v>
      </c>
      <c r="E29" s="403">
        <f t="shared" ref="E29:E37" si="6">D29*30</f>
        <v>150</v>
      </c>
      <c r="F29" s="404">
        <f t="shared" ref="F29:F36" si="7">G29+H29+I29</f>
        <v>54</v>
      </c>
      <c r="G29" s="404">
        <v>36.0</v>
      </c>
      <c r="H29" s="404"/>
      <c r="I29" s="404">
        <v>18.0</v>
      </c>
      <c r="J29" s="97">
        <f t="shared" ref="J29:J36" si="8">E29-F29</f>
        <v>96</v>
      </c>
      <c r="K29" s="422">
        <f t="shared" ref="K29:K36" si="9">F29/18</f>
        <v>3</v>
      </c>
      <c r="L29" s="22" t="s">
        <v>193</v>
      </c>
      <c r="M29" s="408">
        <f t="shared" ref="M29:M36" si="10">F29/E29*100</f>
        <v>36</v>
      </c>
    </row>
    <row r="30" ht="15.75" customHeight="1">
      <c r="A30" s="50" t="s">
        <v>188</v>
      </c>
      <c r="B30" s="50" t="s">
        <v>189</v>
      </c>
      <c r="C30" s="409" t="s">
        <v>144</v>
      </c>
      <c r="D30" s="410">
        <v>3.0</v>
      </c>
      <c r="E30" s="101">
        <f t="shared" si="6"/>
        <v>90</v>
      </c>
      <c r="F30" s="102">
        <f t="shared" si="7"/>
        <v>36</v>
      </c>
      <c r="G30" s="102">
        <v>18.0</v>
      </c>
      <c r="H30" s="102"/>
      <c r="I30" s="102">
        <v>18.0</v>
      </c>
      <c r="J30" s="423">
        <f t="shared" si="8"/>
        <v>54</v>
      </c>
      <c r="K30" s="424">
        <f t="shared" si="9"/>
        <v>2</v>
      </c>
      <c r="L30" s="100" t="s">
        <v>188</v>
      </c>
      <c r="M30" s="413">
        <f t="shared" si="10"/>
        <v>40</v>
      </c>
    </row>
    <row r="31" ht="18.0" customHeight="1">
      <c r="A31" s="50" t="s">
        <v>34</v>
      </c>
      <c r="B31" s="50" t="s">
        <v>189</v>
      </c>
      <c r="C31" s="409" t="s">
        <v>53</v>
      </c>
      <c r="D31" s="410">
        <v>4.5</v>
      </c>
      <c r="E31" s="101">
        <f t="shared" si="6"/>
        <v>135</v>
      </c>
      <c r="F31" s="102">
        <f t="shared" si="7"/>
        <v>0</v>
      </c>
      <c r="G31" s="102"/>
      <c r="H31" s="102"/>
      <c r="I31" s="102"/>
      <c r="J31" s="423">
        <f t="shared" si="8"/>
        <v>135</v>
      </c>
      <c r="K31" s="424">
        <f t="shared" si="9"/>
        <v>0</v>
      </c>
      <c r="L31" s="100" t="s">
        <v>191</v>
      </c>
      <c r="M31" s="413">
        <f t="shared" si="10"/>
        <v>0</v>
      </c>
    </row>
    <row r="32" ht="18.0" customHeight="1">
      <c r="A32" s="50" t="s">
        <v>34</v>
      </c>
      <c r="B32" s="50" t="s">
        <v>189</v>
      </c>
      <c r="C32" s="409" t="s">
        <v>117</v>
      </c>
      <c r="D32" s="410">
        <v>1.0</v>
      </c>
      <c r="E32" s="101">
        <f t="shared" si="6"/>
        <v>30</v>
      </c>
      <c r="F32" s="102">
        <f t="shared" si="7"/>
        <v>0</v>
      </c>
      <c r="G32" s="102"/>
      <c r="H32" s="102"/>
      <c r="I32" s="102"/>
      <c r="J32" s="423">
        <f t="shared" si="8"/>
        <v>30</v>
      </c>
      <c r="K32" s="424">
        <f t="shared" si="9"/>
        <v>0</v>
      </c>
      <c r="L32" s="100" t="s">
        <v>191</v>
      </c>
      <c r="M32" s="413">
        <f t="shared" si="10"/>
        <v>0</v>
      </c>
    </row>
    <row r="33" ht="33.0" customHeight="1">
      <c r="A33" s="50" t="s">
        <v>34</v>
      </c>
      <c r="B33" s="50" t="s">
        <v>189</v>
      </c>
      <c r="C33" s="409" t="s">
        <v>120</v>
      </c>
      <c r="D33" s="410">
        <v>4.0</v>
      </c>
      <c r="E33" s="101">
        <f t="shared" si="6"/>
        <v>120</v>
      </c>
      <c r="F33" s="102">
        <f t="shared" si="7"/>
        <v>54</v>
      </c>
      <c r="G33" s="102">
        <v>36.0</v>
      </c>
      <c r="H33" s="102"/>
      <c r="I33" s="102">
        <v>18.0</v>
      </c>
      <c r="J33" s="423">
        <f t="shared" si="8"/>
        <v>66</v>
      </c>
      <c r="K33" s="424">
        <f t="shared" si="9"/>
        <v>3</v>
      </c>
      <c r="L33" s="100" t="s">
        <v>193</v>
      </c>
      <c r="M33" s="413">
        <f t="shared" si="10"/>
        <v>45</v>
      </c>
    </row>
    <row r="34" ht="33.75" customHeight="1">
      <c r="A34" s="50" t="s">
        <v>34</v>
      </c>
      <c r="B34" s="50" t="s">
        <v>195</v>
      </c>
      <c r="C34" s="409" t="s">
        <v>202</v>
      </c>
      <c r="D34" s="410">
        <v>4.0</v>
      </c>
      <c r="E34" s="101">
        <f t="shared" si="6"/>
        <v>120</v>
      </c>
      <c r="F34" s="102">
        <f t="shared" si="7"/>
        <v>54</v>
      </c>
      <c r="G34" s="102">
        <v>36.0</v>
      </c>
      <c r="H34" s="102"/>
      <c r="I34" s="102">
        <v>18.0</v>
      </c>
      <c r="J34" s="423">
        <f t="shared" si="8"/>
        <v>66</v>
      </c>
      <c r="K34" s="424">
        <f t="shared" si="9"/>
        <v>3</v>
      </c>
      <c r="L34" s="100" t="s">
        <v>191</v>
      </c>
      <c r="M34" s="413">
        <f t="shared" si="10"/>
        <v>45</v>
      </c>
    </row>
    <row r="35" ht="36.0" customHeight="1">
      <c r="A35" s="50" t="s">
        <v>34</v>
      </c>
      <c r="B35" s="50" t="s">
        <v>195</v>
      </c>
      <c r="C35" s="409" t="s">
        <v>203</v>
      </c>
      <c r="D35" s="410">
        <v>4.0</v>
      </c>
      <c r="E35" s="101">
        <f t="shared" si="6"/>
        <v>120</v>
      </c>
      <c r="F35" s="102">
        <f t="shared" si="7"/>
        <v>72</v>
      </c>
      <c r="G35" s="102">
        <v>36.0</v>
      </c>
      <c r="H35" s="102"/>
      <c r="I35" s="102">
        <v>36.0</v>
      </c>
      <c r="J35" s="423">
        <f t="shared" si="8"/>
        <v>48</v>
      </c>
      <c r="K35" s="424">
        <f t="shared" si="9"/>
        <v>4</v>
      </c>
      <c r="L35" s="100" t="s">
        <v>191</v>
      </c>
      <c r="M35" s="413">
        <f t="shared" si="10"/>
        <v>60</v>
      </c>
    </row>
    <row r="36" ht="20.25" customHeight="1">
      <c r="A36" s="50" t="s">
        <v>34</v>
      </c>
      <c r="B36" s="50" t="s">
        <v>195</v>
      </c>
      <c r="C36" s="409" t="s">
        <v>204</v>
      </c>
      <c r="D36" s="410">
        <v>4.5</v>
      </c>
      <c r="E36" s="101">
        <f t="shared" si="6"/>
        <v>135</v>
      </c>
      <c r="F36" s="102">
        <f t="shared" si="7"/>
        <v>54</v>
      </c>
      <c r="G36" s="102">
        <v>18.0</v>
      </c>
      <c r="H36" s="102"/>
      <c r="I36" s="102">
        <v>36.0</v>
      </c>
      <c r="J36" s="423">
        <f t="shared" si="8"/>
        <v>81</v>
      </c>
      <c r="K36" s="424">
        <f t="shared" si="9"/>
        <v>3</v>
      </c>
      <c r="L36" s="100" t="s">
        <v>193</v>
      </c>
      <c r="M36" s="413">
        <f t="shared" si="10"/>
        <v>40</v>
      </c>
    </row>
    <row r="37" ht="15.75" customHeight="1">
      <c r="A37" s="390"/>
      <c r="B37" s="390"/>
      <c r="C37" s="329" t="s">
        <v>56</v>
      </c>
      <c r="D37" s="410">
        <v>30.0</v>
      </c>
      <c r="E37" s="101">
        <f t="shared" si="6"/>
        <v>900</v>
      </c>
      <c r="F37" s="102">
        <v>324.0</v>
      </c>
      <c r="G37" s="102">
        <v>180.0</v>
      </c>
      <c r="H37" s="102"/>
      <c r="I37" s="102">
        <v>144.0</v>
      </c>
      <c r="J37" s="102">
        <v>576.0</v>
      </c>
      <c r="K37" s="417">
        <v>18.0</v>
      </c>
      <c r="L37" s="425"/>
      <c r="M37" s="417"/>
    </row>
    <row r="38" ht="15.75" customHeight="1">
      <c r="A38" s="390"/>
      <c r="B38" s="390"/>
      <c r="C38" s="419" t="s">
        <v>199</v>
      </c>
      <c r="D38" s="420">
        <f>30-D37</f>
        <v>0</v>
      </c>
      <c r="E38" s="390"/>
      <c r="F38" s="390"/>
      <c r="G38" s="390"/>
      <c r="H38" s="390"/>
      <c r="I38" s="390"/>
      <c r="J38" s="390"/>
      <c r="K38" s="390"/>
      <c r="L38" s="390"/>
      <c r="M38" s="390"/>
    </row>
    <row r="39" ht="15.75" customHeight="1">
      <c r="A39" s="390"/>
      <c r="B39" s="390"/>
      <c r="C39" s="419"/>
      <c r="D39" s="420"/>
      <c r="E39" s="390"/>
      <c r="F39" s="390"/>
      <c r="G39" s="390"/>
      <c r="H39" s="390"/>
      <c r="I39" s="390"/>
      <c r="J39" s="390"/>
      <c r="K39" s="390"/>
      <c r="L39" s="390"/>
      <c r="M39" s="390"/>
    </row>
    <row r="40" ht="15.75" customHeight="1">
      <c r="A40" s="390"/>
      <c r="B40" s="390"/>
      <c r="C40" s="391" t="s">
        <v>205</v>
      </c>
      <c r="D40" s="390"/>
      <c r="E40" s="390"/>
      <c r="F40" s="390"/>
      <c r="G40" s="390"/>
      <c r="H40" s="390"/>
      <c r="I40" s="390"/>
      <c r="J40" s="390"/>
      <c r="K40" s="390"/>
      <c r="L40" s="390"/>
      <c r="M40" s="390"/>
    </row>
    <row r="41" ht="16.5" customHeight="1">
      <c r="A41" s="390"/>
      <c r="B41" s="390"/>
      <c r="C41" s="392" t="s">
        <v>176</v>
      </c>
      <c r="D41" s="393" t="s">
        <v>177</v>
      </c>
      <c r="E41" s="394" t="s">
        <v>78</v>
      </c>
      <c r="F41" s="193"/>
      <c r="G41" s="193"/>
      <c r="H41" s="193"/>
      <c r="I41" s="193"/>
      <c r="J41" s="218"/>
      <c r="K41" s="393" t="s">
        <v>178</v>
      </c>
      <c r="L41" s="393" t="s">
        <v>179</v>
      </c>
      <c r="M41" s="393" t="s">
        <v>180</v>
      </c>
    </row>
    <row r="42" ht="15.75" customHeight="1">
      <c r="A42" s="390"/>
      <c r="B42" s="390"/>
      <c r="C42" s="127"/>
      <c r="D42" s="166"/>
      <c r="E42" s="395" t="s">
        <v>83</v>
      </c>
      <c r="F42" s="396" t="s">
        <v>181</v>
      </c>
      <c r="G42" s="69"/>
      <c r="H42" s="69"/>
      <c r="I42" s="70"/>
      <c r="J42" s="397" t="s">
        <v>206</v>
      </c>
      <c r="K42" s="166"/>
      <c r="L42" s="166"/>
      <c r="M42" s="166"/>
    </row>
    <row r="43" ht="15.75" customHeight="1">
      <c r="A43" s="390"/>
      <c r="B43" s="390"/>
      <c r="C43" s="127"/>
      <c r="D43" s="166"/>
      <c r="F43" s="398" t="s">
        <v>183</v>
      </c>
      <c r="G43" s="399" t="s">
        <v>184</v>
      </c>
      <c r="H43" s="72"/>
      <c r="I43" s="73"/>
      <c r="J43" s="174"/>
      <c r="K43" s="166"/>
      <c r="L43" s="166"/>
      <c r="M43" s="166"/>
    </row>
    <row r="44" ht="15.75" customHeight="1">
      <c r="A44" s="390"/>
      <c r="B44" s="390"/>
      <c r="C44" s="127"/>
      <c r="D44" s="166"/>
      <c r="F44" s="173"/>
      <c r="G44" s="400" t="s">
        <v>88</v>
      </c>
      <c r="H44" s="398" t="s">
        <v>207</v>
      </c>
      <c r="I44" s="398" t="s">
        <v>208</v>
      </c>
      <c r="J44" s="174"/>
      <c r="K44" s="166"/>
      <c r="L44" s="166"/>
      <c r="M44" s="166"/>
    </row>
    <row r="45" ht="15.75" customHeight="1">
      <c r="A45" s="390"/>
      <c r="B45" s="390"/>
      <c r="C45" s="127"/>
      <c r="D45" s="166"/>
      <c r="F45" s="173"/>
      <c r="G45" s="67"/>
      <c r="H45" s="173"/>
      <c r="I45" s="173"/>
      <c r="J45" s="174"/>
      <c r="K45" s="166"/>
      <c r="L45" s="166"/>
      <c r="M45" s="166"/>
    </row>
    <row r="46" ht="15.75" customHeight="1">
      <c r="A46" s="390"/>
      <c r="B46" s="390"/>
      <c r="C46" s="127"/>
      <c r="D46" s="166"/>
      <c r="F46" s="173"/>
      <c r="G46" s="67"/>
      <c r="H46" s="173"/>
      <c r="I46" s="173"/>
      <c r="J46" s="174"/>
      <c r="K46" s="166"/>
      <c r="L46" s="166"/>
      <c r="M46" s="166"/>
    </row>
    <row r="47" ht="27.75" customHeight="1">
      <c r="A47" s="390"/>
      <c r="B47" s="390"/>
      <c r="C47" s="157"/>
      <c r="D47" s="181"/>
      <c r="E47" s="153"/>
      <c r="F47" s="182"/>
      <c r="G47" s="154"/>
      <c r="H47" s="182"/>
      <c r="I47" s="182"/>
      <c r="J47" s="183"/>
      <c r="K47" s="181"/>
      <c r="L47" s="181"/>
      <c r="M47" s="181"/>
    </row>
    <row r="48" ht="15.75" customHeight="1">
      <c r="A48" s="390"/>
      <c r="B48" s="390"/>
      <c r="C48" s="306">
        <v>1.0</v>
      </c>
      <c r="D48" s="426">
        <v>2.0</v>
      </c>
      <c r="E48" s="427">
        <v>3.0</v>
      </c>
      <c r="F48" s="428">
        <v>4.0</v>
      </c>
      <c r="G48" s="428">
        <v>5.0</v>
      </c>
      <c r="H48" s="428">
        <v>6.0</v>
      </c>
      <c r="I48" s="428">
        <v>7.0</v>
      </c>
      <c r="J48" s="429">
        <v>8.0</v>
      </c>
      <c r="K48" s="428">
        <v>9.0</v>
      </c>
      <c r="L48" s="429">
        <v>10.0</v>
      </c>
      <c r="M48" s="428">
        <v>11.0</v>
      </c>
    </row>
    <row r="49" ht="15.75" customHeight="1">
      <c r="A49" s="50" t="s">
        <v>34</v>
      </c>
      <c r="B49" s="50" t="s">
        <v>189</v>
      </c>
      <c r="C49" s="421" t="s">
        <v>54</v>
      </c>
      <c r="D49" s="402">
        <f>E49/30</f>
        <v>6</v>
      </c>
      <c r="E49" s="403">
        <f>F49+J49</f>
        <v>180</v>
      </c>
      <c r="F49" s="404">
        <f t="shared" ref="F49:F50" si="11">G49+H49+I49</f>
        <v>0</v>
      </c>
      <c r="G49" s="404"/>
      <c r="H49" s="404"/>
      <c r="I49" s="404"/>
      <c r="J49" s="97">
        <v>180.0</v>
      </c>
      <c r="K49" s="430">
        <f t="shared" ref="K49:K50" si="12">F49/15</f>
        <v>0</v>
      </c>
      <c r="L49" s="406" t="s">
        <v>191</v>
      </c>
      <c r="M49" s="408">
        <f>F49/E49*100</f>
        <v>0</v>
      </c>
    </row>
    <row r="50" ht="16.5" customHeight="1">
      <c r="A50" s="50" t="s">
        <v>34</v>
      </c>
      <c r="B50" s="50" t="s">
        <v>189</v>
      </c>
      <c r="C50" s="409" t="s">
        <v>55</v>
      </c>
      <c r="D50" s="410">
        <v>24.0</v>
      </c>
      <c r="E50" s="423">
        <v>720.0</v>
      </c>
      <c r="F50" s="102">
        <f t="shared" si="11"/>
        <v>0</v>
      </c>
      <c r="G50" s="102"/>
      <c r="H50" s="102"/>
      <c r="I50" s="102"/>
      <c r="J50" s="423">
        <v>720.0</v>
      </c>
      <c r="K50" s="431">
        <f t="shared" si="12"/>
        <v>0</v>
      </c>
      <c r="M50" s="432"/>
    </row>
    <row r="51" ht="15.75" customHeight="1">
      <c r="A51" s="390"/>
      <c r="B51" s="390"/>
      <c r="C51" s="217" t="s">
        <v>56</v>
      </c>
      <c r="D51" s="410">
        <v>30.0</v>
      </c>
      <c r="E51" s="423">
        <v>900.0</v>
      </c>
      <c r="F51" s="417">
        <f t="shared" ref="F51:I51" si="13">SUM(F49:F50)</f>
        <v>0</v>
      </c>
      <c r="G51" s="417">
        <f t="shared" si="13"/>
        <v>0</v>
      </c>
      <c r="H51" s="417">
        <f t="shared" si="13"/>
        <v>0</v>
      </c>
      <c r="I51" s="417">
        <f t="shared" si="13"/>
        <v>0</v>
      </c>
      <c r="J51" s="423">
        <v>900.0</v>
      </c>
      <c r="K51" s="417">
        <f>SUM(K49:K50)</f>
        <v>0</v>
      </c>
      <c r="L51" s="418"/>
      <c r="M51" s="418"/>
    </row>
    <row r="52" ht="15.75" customHeight="1">
      <c r="A52" s="390"/>
      <c r="B52" s="390"/>
      <c r="C52" s="419" t="s">
        <v>199</v>
      </c>
      <c r="D52" s="420">
        <f>30-D51</f>
        <v>0</v>
      </c>
      <c r="E52" s="390"/>
      <c r="F52" s="390"/>
      <c r="G52" s="390"/>
      <c r="H52" s="390"/>
      <c r="I52" s="390"/>
      <c r="J52" s="390"/>
      <c r="K52" s="390"/>
      <c r="L52" s="390"/>
      <c r="M52" s="3"/>
    </row>
    <row r="53" ht="15.75" customHeight="1">
      <c r="A53" s="390"/>
      <c r="B53" s="390"/>
      <c r="C53" s="390"/>
      <c r="D53" s="390"/>
      <c r="E53" s="390"/>
      <c r="F53" s="390"/>
      <c r="G53" s="390"/>
      <c r="H53" s="390"/>
      <c r="I53" s="390"/>
      <c r="J53" s="390"/>
      <c r="K53" s="390"/>
      <c r="L53" s="390"/>
      <c r="M53" s="3"/>
    </row>
    <row r="54" ht="15.75" customHeight="1">
      <c r="A54" s="390"/>
      <c r="B54" s="390"/>
      <c r="C54" s="391" t="s">
        <v>56</v>
      </c>
      <c r="D54" s="420"/>
      <c r="E54" s="420"/>
      <c r="F54" s="433"/>
      <c r="G54" s="433"/>
      <c r="H54" s="434"/>
      <c r="I54" s="434"/>
      <c r="J54" s="434"/>
      <c r="K54" s="434"/>
      <c r="L54" s="434">
        <f>L51+L37+L18</f>
        <v>0</v>
      </c>
      <c r="M54" s="3"/>
    </row>
    <row r="55" ht="15.75" customHeight="1">
      <c r="A55" s="50"/>
      <c r="B55" s="50" t="s">
        <v>189</v>
      </c>
      <c r="C55" s="391" t="s">
        <v>209</v>
      </c>
      <c r="D55" s="435"/>
      <c r="E55" s="50"/>
      <c r="F55" s="435"/>
      <c r="G55" s="50"/>
      <c r="H55" s="3"/>
      <c r="I55" s="3"/>
      <c r="J55" s="3"/>
      <c r="K55" s="3"/>
      <c r="L55" s="3"/>
      <c r="M55" s="3"/>
    </row>
    <row r="56" ht="15.75" customHeight="1">
      <c r="A56" s="50"/>
      <c r="B56" s="50" t="s">
        <v>195</v>
      </c>
      <c r="C56" s="391" t="s">
        <v>168</v>
      </c>
      <c r="D56" s="435"/>
      <c r="E56" s="50"/>
      <c r="F56" s="435"/>
      <c r="G56" s="50"/>
      <c r="H56" s="3"/>
      <c r="I56" s="3"/>
      <c r="J56" s="3"/>
      <c r="K56" s="3"/>
      <c r="L56" s="3"/>
      <c r="M56" s="3"/>
    </row>
    <row r="57" ht="15.75" customHeight="1">
      <c r="A57" s="50"/>
      <c r="B57" s="50"/>
      <c r="C57" s="390"/>
      <c r="D57" s="50"/>
      <c r="E57" s="50"/>
      <c r="F57" s="50"/>
      <c r="G57" s="50"/>
      <c r="H57" s="3"/>
      <c r="I57" s="3"/>
      <c r="J57" s="3"/>
      <c r="K57" s="3"/>
      <c r="L57" s="3"/>
      <c r="M57" s="3"/>
    </row>
    <row r="58" ht="15.75" customHeight="1">
      <c r="A58" s="50"/>
      <c r="B58" s="50"/>
      <c r="C58" s="391" t="s">
        <v>210</v>
      </c>
      <c r="D58" s="436"/>
      <c r="E58" s="50"/>
      <c r="F58" s="50"/>
      <c r="G58" s="50"/>
      <c r="H58" s="3"/>
      <c r="I58" s="3"/>
      <c r="J58" s="3"/>
      <c r="K58" s="3"/>
      <c r="L58" s="3"/>
      <c r="M58" s="3"/>
    </row>
    <row r="59" ht="15.75" customHeight="1">
      <c r="A59" s="50" t="s">
        <v>188</v>
      </c>
      <c r="B59" s="50" t="s">
        <v>189</v>
      </c>
      <c r="C59" s="391" t="s">
        <v>209</v>
      </c>
      <c r="D59" s="435"/>
      <c r="E59" s="50"/>
      <c r="F59" s="435"/>
      <c r="G59" s="50"/>
      <c r="H59" s="3"/>
      <c r="I59" s="3"/>
      <c r="J59" s="3"/>
      <c r="K59" s="3"/>
      <c r="L59" s="3"/>
      <c r="M59" s="3"/>
    </row>
    <row r="60" ht="15.75" customHeight="1">
      <c r="A60" s="50" t="s">
        <v>188</v>
      </c>
      <c r="B60" s="50" t="s">
        <v>195</v>
      </c>
      <c r="C60" s="391" t="s">
        <v>168</v>
      </c>
      <c r="D60" s="50"/>
      <c r="E60" s="50"/>
      <c r="F60" s="435"/>
      <c r="G60" s="50"/>
      <c r="H60" s="3"/>
      <c r="I60" s="3"/>
      <c r="J60" s="3"/>
      <c r="K60" s="3"/>
      <c r="L60" s="3"/>
      <c r="M60" s="3"/>
    </row>
    <row r="61" ht="15.75" customHeight="1">
      <c r="A61" s="50"/>
      <c r="B61" s="50"/>
      <c r="C61" s="391" t="s">
        <v>211</v>
      </c>
      <c r="D61" s="436"/>
      <c r="E61" s="50"/>
      <c r="F61" s="50"/>
      <c r="G61" s="50"/>
      <c r="H61" s="3"/>
      <c r="I61" s="3"/>
      <c r="J61" s="3"/>
      <c r="K61" s="3"/>
      <c r="L61" s="3"/>
      <c r="M61" s="3"/>
    </row>
    <row r="62" ht="15.75" customHeight="1">
      <c r="A62" s="50" t="s">
        <v>34</v>
      </c>
      <c r="B62" s="50" t="s">
        <v>189</v>
      </c>
      <c r="C62" s="391" t="s">
        <v>209</v>
      </c>
      <c r="D62" s="50"/>
      <c r="E62" s="50"/>
      <c r="F62" s="435"/>
      <c r="G62" s="50"/>
      <c r="H62" s="3"/>
      <c r="I62" s="3"/>
      <c r="J62" s="3"/>
      <c r="K62" s="3"/>
      <c r="L62" s="3"/>
      <c r="M62" s="3"/>
    </row>
    <row r="63" ht="15.75" customHeight="1">
      <c r="A63" s="50" t="s">
        <v>34</v>
      </c>
      <c r="B63" s="50" t="s">
        <v>195</v>
      </c>
      <c r="C63" s="391" t="s">
        <v>168</v>
      </c>
      <c r="D63" s="50"/>
      <c r="E63" s="50"/>
      <c r="F63" s="435"/>
      <c r="G63" s="50"/>
      <c r="H63" s="3"/>
      <c r="I63" s="3"/>
      <c r="J63" s="3"/>
      <c r="K63" s="3"/>
      <c r="L63" s="3"/>
      <c r="M63" s="3"/>
    </row>
    <row r="64" ht="15.75" customHeight="1">
      <c r="A64" s="3"/>
      <c r="B64" s="3"/>
      <c r="C64" s="391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ht="15.75" customHeight="1">
      <c r="A65" s="3"/>
      <c r="B65" s="3"/>
      <c r="C65" s="391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ht="15.75" customHeight="1">
      <c r="A66" s="3"/>
      <c r="B66" s="3"/>
      <c r="C66" s="391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ht="15.75" customHeight="1">
      <c r="A67" s="3"/>
      <c r="B67" s="3"/>
      <c r="C67" s="391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ht="15.75" customHeight="1">
      <c r="A68" s="3"/>
      <c r="B68" s="3"/>
      <c r="C68" s="391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ht="15.75" customHeight="1">
      <c r="A69" s="3"/>
      <c r="B69" s="3"/>
      <c r="C69" s="391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ht="15.75" customHeight="1">
      <c r="A70" s="3"/>
      <c r="B70" s="3"/>
      <c r="C70" s="391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ht="15.75" customHeight="1">
      <c r="A71" s="3"/>
      <c r="B71" s="3"/>
      <c r="C71" s="391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ht="15.75" customHeight="1">
      <c r="A72" s="3"/>
      <c r="B72" s="3"/>
      <c r="C72" s="391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ht="15.75" customHeight="1">
      <c r="A73" s="3"/>
      <c r="B73" s="3"/>
      <c r="C73" s="391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ht="15.75" customHeight="1">
      <c r="A74" s="3"/>
      <c r="B74" s="3"/>
      <c r="C74" s="391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ht="15.75" customHeight="1">
      <c r="A75" s="3"/>
      <c r="B75" s="3"/>
      <c r="C75" s="391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ht="15.75" customHeight="1">
      <c r="A76" s="3"/>
      <c r="B76" s="3"/>
      <c r="C76" s="391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ht="15.75" customHeight="1">
      <c r="A77" s="3"/>
      <c r="B77" s="3"/>
      <c r="C77" s="391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ht="15.75" customHeight="1">
      <c r="A78" s="3"/>
      <c r="B78" s="3"/>
      <c r="C78" s="391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ht="15.75" customHeight="1">
      <c r="A79" s="3"/>
      <c r="B79" s="3"/>
      <c r="C79" s="391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ht="15.75" customHeight="1">
      <c r="A80" s="3"/>
      <c r="B80" s="3"/>
      <c r="C80" s="391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ht="15.75" customHeight="1">
      <c r="A81" s="3"/>
      <c r="B81" s="3"/>
      <c r="C81" s="391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ht="15.75" customHeight="1">
      <c r="A82" s="3"/>
      <c r="B82" s="3"/>
      <c r="C82" s="391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ht="15.75" customHeight="1">
      <c r="A83" s="3"/>
      <c r="B83" s="3"/>
      <c r="C83" s="391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ht="15.75" customHeight="1">
      <c r="A84" s="3"/>
      <c r="B84" s="3"/>
      <c r="C84" s="391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ht="15.75" customHeight="1">
      <c r="A85" s="3"/>
      <c r="B85" s="3"/>
      <c r="C85" s="391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ht="15.75" customHeight="1">
      <c r="A86" s="3"/>
      <c r="B86" s="3"/>
      <c r="C86" s="391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ht="15.75" customHeight="1">
      <c r="A87" s="3"/>
      <c r="B87" s="3"/>
      <c r="C87" s="391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ht="15.75" customHeight="1">
      <c r="A88" s="3"/>
      <c r="B88" s="3"/>
      <c r="C88" s="391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ht="15.75" customHeight="1">
      <c r="A89" s="3"/>
      <c r="B89" s="3"/>
      <c r="C89" s="391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ht="15.75" customHeight="1">
      <c r="A90" s="3"/>
      <c r="B90" s="3"/>
      <c r="C90" s="391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ht="15.75" customHeight="1">
      <c r="A91" s="3"/>
      <c r="B91" s="3"/>
      <c r="C91" s="391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ht="15.75" customHeight="1">
      <c r="A92" s="3"/>
      <c r="B92" s="3"/>
      <c r="C92" s="391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ht="15.75" customHeight="1">
      <c r="A93" s="3"/>
      <c r="B93" s="3"/>
      <c r="C93" s="391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ht="15.75" customHeight="1">
      <c r="A94" s="3"/>
      <c r="B94" s="3"/>
      <c r="C94" s="391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ht="15.75" customHeight="1">
      <c r="A95" s="3"/>
      <c r="B95" s="3"/>
      <c r="C95" s="391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ht="15.75" customHeight="1">
      <c r="A96" s="3"/>
      <c r="B96" s="3"/>
      <c r="C96" s="391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ht="15.75" customHeight="1">
      <c r="A97" s="3"/>
      <c r="B97" s="3"/>
      <c r="C97" s="391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ht="15.75" customHeight="1">
      <c r="A98" s="3"/>
      <c r="B98" s="3"/>
      <c r="C98" s="391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ht="15.75" customHeight="1">
      <c r="A99" s="3"/>
      <c r="B99" s="3"/>
      <c r="C99" s="391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ht="15.75" customHeight="1">
      <c r="A100" s="3"/>
      <c r="B100" s="3"/>
      <c r="C100" s="391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3">
    <mergeCell ref="E22:J22"/>
    <mergeCell ref="F23:I23"/>
    <mergeCell ref="J23:J28"/>
    <mergeCell ref="G24:I24"/>
    <mergeCell ref="G25:G28"/>
    <mergeCell ref="H25:H28"/>
    <mergeCell ref="I25:I28"/>
    <mergeCell ref="E41:J41"/>
    <mergeCell ref="F42:I42"/>
    <mergeCell ref="E3:J3"/>
    <mergeCell ref="F4:I4"/>
    <mergeCell ref="C1:M1"/>
    <mergeCell ref="C3:C9"/>
    <mergeCell ref="D3:D9"/>
    <mergeCell ref="K3:K9"/>
    <mergeCell ref="L3:L9"/>
    <mergeCell ref="M3:M9"/>
    <mergeCell ref="J4:J9"/>
    <mergeCell ref="G5:I5"/>
    <mergeCell ref="G6:G9"/>
    <mergeCell ref="H6:H9"/>
    <mergeCell ref="I6:I9"/>
    <mergeCell ref="K22:K28"/>
    <mergeCell ref="L22:L28"/>
    <mergeCell ref="M22:M28"/>
    <mergeCell ref="L41:L47"/>
    <mergeCell ref="M41:M47"/>
    <mergeCell ref="D41:D47"/>
    <mergeCell ref="E42:E47"/>
    <mergeCell ref="E4:E9"/>
    <mergeCell ref="F5:F9"/>
    <mergeCell ref="C22:C28"/>
    <mergeCell ref="D22:D28"/>
    <mergeCell ref="E23:E28"/>
    <mergeCell ref="F24:F28"/>
    <mergeCell ref="C41:C47"/>
    <mergeCell ref="F43:F47"/>
    <mergeCell ref="K41:K47"/>
    <mergeCell ref="J42:J47"/>
    <mergeCell ref="G43:I43"/>
    <mergeCell ref="G44:G47"/>
    <mergeCell ref="H44:H47"/>
    <mergeCell ref="I44:I47"/>
  </mergeCells>
  <printOptions/>
  <pageMargins bottom="0.39375" footer="0.0" header="0.0" left="0.708333333333333" right="0.708333333333333" top="0.39375"/>
  <pageSetup scale="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46.57"/>
    <col customWidth="1" min="3" max="3" width="6.71"/>
    <col customWidth="1" min="4" max="4" width="12.0"/>
    <col customWidth="1" min="5" max="5" width="7.29"/>
    <col customWidth="1" min="6" max="6" width="6.43"/>
    <col customWidth="1" min="7" max="7" width="7.43"/>
    <col customWidth="1" min="8" max="8" width="9.86"/>
    <col customWidth="1" min="9" max="9" width="8.71"/>
    <col customWidth="1" min="10" max="10" width="8.0"/>
    <col customWidth="1" min="11" max="11" width="5.86"/>
    <col customWidth="1" min="12" max="12" width="7.86"/>
    <col customWidth="1" min="13" max="13" width="8.86"/>
    <col customWidth="1" min="14" max="14" width="9.29"/>
    <col customWidth="1" min="15" max="15" width="4.71"/>
    <col customWidth="1" min="16" max="16" width="5.0"/>
    <col customWidth="1" min="17" max="17" width="8.57"/>
    <col customWidth="1" min="18" max="21" width="11.57"/>
    <col customWidth="1" min="22" max="37" width="9.14"/>
  </cols>
  <sheetData>
    <row r="1" ht="18.75" customHeight="1">
      <c r="A1" s="437" t="s">
        <v>73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</row>
    <row r="2" ht="15.75" customHeight="1">
      <c r="A2" s="160" t="s">
        <v>74</v>
      </c>
      <c r="B2" s="161" t="s">
        <v>75</v>
      </c>
      <c r="C2" s="162" t="s">
        <v>76</v>
      </c>
      <c r="D2" s="23"/>
      <c r="E2" s="23"/>
      <c r="F2" s="24"/>
      <c r="G2" s="163" t="s">
        <v>77</v>
      </c>
      <c r="H2" s="162" t="s">
        <v>78</v>
      </c>
      <c r="I2" s="23"/>
      <c r="J2" s="23"/>
      <c r="K2" s="23"/>
      <c r="L2" s="23"/>
      <c r="M2" s="24"/>
      <c r="N2" s="164" t="s">
        <v>79</v>
      </c>
      <c r="O2" s="114"/>
      <c r="P2" s="114"/>
      <c r="Q2" s="114"/>
      <c r="AI2" s="362"/>
      <c r="AJ2" s="362"/>
      <c r="AK2" s="362"/>
    </row>
    <row r="3" ht="16.5" customHeight="1">
      <c r="A3" s="166"/>
      <c r="B3" s="166"/>
      <c r="C3" s="167" t="s">
        <v>80</v>
      </c>
      <c r="D3" s="168" t="s">
        <v>81</v>
      </c>
      <c r="E3" s="169" t="s">
        <v>82</v>
      </c>
      <c r="F3" s="137"/>
      <c r="G3" s="166"/>
      <c r="H3" s="167" t="s">
        <v>83</v>
      </c>
      <c r="I3" s="170" t="s">
        <v>84</v>
      </c>
      <c r="J3" s="72"/>
      <c r="K3" s="72"/>
      <c r="L3" s="73"/>
      <c r="M3" s="171" t="s">
        <v>85</v>
      </c>
      <c r="N3" s="157"/>
      <c r="O3" s="153"/>
      <c r="P3" s="153"/>
      <c r="Q3" s="153"/>
      <c r="AI3" s="362"/>
      <c r="AJ3" s="362"/>
      <c r="AK3" s="362"/>
    </row>
    <row r="4" ht="16.5" customHeight="1">
      <c r="A4" s="166"/>
      <c r="B4" s="166"/>
      <c r="C4" s="172"/>
      <c r="D4" s="173"/>
      <c r="E4" s="168" t="s">
        <v>86</v>
      </c>
      <c r="F4" s="171" t="s">
        <v>87</v>
      </c>
      <c r="G4" s="166"/>
      <c r="H4" s="172"/>
      <c r="I4" s="168" t="s">
        <v>56</v>
      </c>
      <c r="J4" s="168" t="s">
        <v>88</v>
      </c>
      <c r="K4" s="168" t="s">
        <v>89</v>
      </c>
      <c r="L4" s="168" t="s">
        <v>90</v>
      </c>
      <c r="M4" s="174"/>
      <c r="N4" s="175" t="s">
        <v>91</v>
      </c>
      <c r="O4" s="114"/>
      <c r="P4" s="115"/>
      <c r="Q4" s="176" t="s">
        <v>92</v>
      </c>
    </row>
    <row r="5" ht="15.75" customHeight="1">
      <c r="A5" s="166"/>
      <c r="B5" s="166"/>
      <c r="C5" s="172"/>
      <c r="D5" s="173"/>
      <c r="E5" s="173"/>
      <c r="F5" s="174"/>
      <c r="G5" s="166"/>
      <c r="H5" s="172"/>
      <c r="I5" s="173"/>
      <c r="J5" s="173"/>
      <c r="K5" s="173"/>
      <c r="L5" s="173"/>
      <c r="M5" s="174"/>
      <c r="N5" s="177">
        <v>1.0</v>
      </c>
      <c r="O5" s="178">
        <v>2.0</v>
      </c>
      <c r="P5" s="193"/>
      <c r="Q5" s="180">
        <v>3.0</v>
      </c>
    </row>
    <row r="6" ht="15.75" customHeight="1">
      <c r="A6" s="166"/>
      <c r="B6" s="166"/>
      <c r="C6" s="172"/>
      <c r="D6" s="173"/>
      <c r="E6" s="173"/>
      <c r="F6" s="174"/>
      <c r="G6" s="166"/>
      <c r="H6" s="172"/>
      <c r="I6" s="173"/>
      <c r="J6" s="173"/>
      <c r="K6" s="173"/>
      <c r="L6" s="173"/>
      <c r="M6" s="174"/>
      <c r="N6" s="175"/>
      <c r="O6" s="114"/>
      <c r="P6" s="114"/>
      <c r="Q6" s="120"/>
    </row>
    <row r="7" ht="15.75" customHeight="1">
      <c r="A7" s="181"/>
      <c r="B7" s="181"/>
      <c r="C7" s="26"/>
      <c r="D7" s="182"/>
      <c r="E7" s="182"/>
      <c r="F7" s="183"/>
      <c r="G7" s="181"/>
      <c r="H7" s="26"/>
      <c r="I7" s="182"/>
      <c r="J7" s="182"/>
      <c r="K7" s="182"/>
      <c r="L7" s="182"/>
      <c r="M7" s="183"/>
      <c r="N7" s="177"/>
      <c r="O7" s="178">
        <v>9.0</v>
      </c>
      <c r="P7" s="193"/>
      <c r="Q7" s="180">
        <v>1.0</v>
      </c>
    </row>
    <row r="8" ht="15.75" customHeight="1">
      <c r="A8" s="185">
        <v>1.0</v>
      </c>
      <c r="B8" s="186">
        <v>2.0</v>
      </c>
      <c r="C8" s="50">
        <v>3.0</v>
      </c>
      <c r="D8" s="185">
        <v>4.0</v>
      </c>
      <c r="E8" s="185">
        <v>5.0</v>
      </c>
      <c r="F8" s="185">
        <v>6.0</v>
      </c>
      <c r="G8" s="185">
        <v>7.0</v>
      </c>
      <c r="H8" s="185">
        <v>8.0</v>
      </c>
      <c r="I8" s="185">
        <v>9.0</v>
      </c>
      <c r="J8" s="185">
        <v>10.0</v>
      </c>
      <c r="K8" s="185">
        <v>11.0</v>
      </c>
      <c r="L8" s="185">
        <v>12.0</v>
      </c>
      <c r="M8" s="187">
        <v>13.0</v>
      </c>
      <c r="N8" s="177">
        <v>14.0</v>
      </c>
      <c r="O8" s="188">
        <v>15.0</v>
      </c>
      <c r="P8" s="193"/>
      <c r="Q8" s="180">
        <v>17.0</v>
      </c>
      <c r="R8" s="189"/>
      <c r="S8" s="190"/>
      <c r="T8" s="191"/>
      <c r="U8" s="190"/>
    </row>
    <row r="9" ht="15.75" customHeight="1">
      <c r="A9" s="192" t="s">
        <v>96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</row>
    <row r="10" ht="15.75" customHeight="1">
      <c r="A10" s="194" t="s">
        <v>97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3"/>
    </row>
    <row r="11" ht="15.75" customHeight="1">
      <c r="A11" s="195" t="s">
        <v>98</v>
      </c>
      <c r="B11" s="207" t="s">
        <v>190</v>
      </c>
      <c r="C11" s="197"/>
      <c r="D11" s="198" t="s">
        <v>100</v>
      </c>
      <c r="E11" s="199"/>
      <c r="F11" s="200"/>
      <c r="G11" s="439">
        <v>3.0</v>
      </c>
      <c r="H11" s="440">
        <f t="shared" ref="H11:H14" si="1">G11*30</f>
        <v>90</v>
      </c>
      <c r="I11" s="40" t="s">
        <v>212</v>
      </c>
      <c r="J11" s="40"/>
      <c r="K11" s="40"/>
      <c r="L11" s="40" t="s">
        <v>212</v>
      </c>
      <c r="M11" s="40">
        <v>86.0</v>
      </c>
      <c r="N11" s="40" t="s">
        <v>212</v>
      </c>
      <c r="O11" s="205"/>
      <c r="P11" s="72"/>
      <c r="Q11" s="206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</row>
    <row r="12" ht="15.75" customHeight="1">
      <c r="A12" s="195" t="s">
        <v>101</v>
      </c>
      <c r="B12" s="207" t="s">
        <v>102</v>
      </c>
      <c r="C12" s="197"/>
      <c r="D12" s="198" t="s">
        <v>103</v>
      </c>
      <c r="E12" s="199"/>
      <c r="F12" s="200"/>
      <c r="G12" s="439">
        <v>3.0</v>
      </c>
      <c r="H12" s="440">
        <f t="shared" si="1"/>
        <v>90</v>
      </c>
      <c r="I12" s="40" t="s">
        <v>212</v>
      </c>
      <c r="J12" s="40"/>
      <c r="K12" s="40"/>
      <c r="L12" s="40" t="s">
        <v>212</v>
      </c>
      <c r="M12" s="40">
        <v>86.0</v>
      </c>
      <c r="N12" s="40" t="s">
        <v>212</v>
      </c>
      <c r="O12" s="441"/>
      <c r="P12" s="73"/>
      <c r="Q12" s="209"/>
    </row>
    <row r="13" ht="33.75" customHeight="1">
      <c r="A13" s="210" t="s">
        <v>104</v>
      </c>
      <c r="B13" s="211" t="s">
        <v>105</v>
      </c>
      <c r="C13" s="212"/>
      <c r="D13" s="203">
        <v>1.0</v>
      </c>
      <c r="E13" s="203"/>
      <c r="F13" s="204"/>
      <c r="G13" s="442">
        <v>3.0</v>
      </c>
      <c r="H13" s="440">
        <f t="shared" si="1"/>
        <v>90</v>
      </c>
      <c r="I13" s="40" t="s">
        <v>213</v>
      </c>
      <c r="J13" s="40" t="s">
        <v>213</v>
      </c>
      <c r="K13" s="40"/>
      <c r="L13" s="40"/>
      <c r="M13" s="40">
        <v>82.0</v>
      </c>
      <c r="N13" s="335" t="s">
        <v>214</v>
      </c>
      <c r="O13" s="205"/>
      <c r="P13" s="72"/>
      <c r="Q13" s="206"/>
    </row>
    <row r="14" ht="15.0" customHeight="1">
      <c r="A14" s="195" t="s">
        <v>106</v>
      </c>
      <c r="B14" s="207" t="s">
        <v>144</v>
      </c>
      <c r="C14" s="197"/>
      <c r="D14" s="203">
        <v>2.0</v>
      </c>
      <c r="E14" s="214"/>
      <c r="F14" s="215"/>
      <c r="G14" s="439">
        <v>3.0</v>
      </c>
      <c r="H14" s="440">
        <f t="shared" si="1"/>
        <v>90</v>
      </c>
      <c r="I14" s="40" t="s">
        <v>213</v>
      </c>
      <c r="J14" s="40" t="s">
        <v>212</v>
      </c>
      <c r="K14" s="40"/>
      <c r="L14" s="40" t="s">
        <v>212</v>
      </c>
      <c r="M14" s="40">
        <v>82.0</v>
      </c>
      <c r="N14" s="43"/>
      <c r="O14" s="42" t="s">
        <v>213</v>
      </c>
      <c r="P14" s="73"/>
      <c r="Q14" s="206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</row>
    <row r="15" ht="15.0" customHeight="1">
      <c r="A15" s="217" t="s">
        <v>215</v>
      </c>
      <c r="B15" s="218"/>
      <c r="C15" s="219"/>
      <c r="D15" s="220"/>
      <c r="E15" s="217"/>
      <c r="F15" s="217"/>
      <c r="G15" s="221">
        <f t="shared" ref="G15:H15" si="2">G11+G12+G13+G14</f>
        <v>12</v>
      </c>
      <c r="H15" s="222">
        <f t="shared" si="2"/>
        <v>360</v>
      </c>
      <c r="I15" s="203" t="s">
        <v>216</v>
      </c>
      <c r="J15" s="203" t="s">
        <v>217</v>
      </c>
      <c r="K15" s="222"/>
      <c r="L15" s="203" t="s">
        <v>217</v>
      </c>
      <c r="M15" s="222">
        <f>M11+M12+M13+M14</f>
        <v>336</v>
      </c>
      <c r="N15" s="198" t="s">
        <v>218</v>
      </c>
      <c r="O15" s="214" t="s">
        <v>213</v>
      </c>
      <c r="P15" s="73"/>
      <c r="Q15" s="223"/>
      <c r="R15" s="224"/>
      <c r="S15" s="222"/>
      <c r="T15" s="222"/>
      <c r="U15" s="222"/>
    </row>
    <row r="16" ht="16.5" customHeight="1">
      <c r="A16" s="225" t="s">
        <v>109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0"/>
    </row>
    <row r="17" ht="18.0" customHeight="1">
      <c r="A17" s="210" t="s">
        <v>110</v>
      </c>
      <c r="B17" s="211" t="s">
        <v>192</v>
      </c>
      <c r="C17" s="203">
        <v>1.0</v>
      </c>
      <c r="D17" s="203"/>
      <c r="E17" s="203"/>
      <c r="F17" s="204"/>
      <c r="G17" s="442">
        <v>5.0</v>
      </c>
      <c r="H17" s="440">
        <f t="shared" ref="H17:H21" si="3">G17*30</f>
        <v>150</v>
      </c>
      <c r="I17" s="41" t="s">
        <v>217</v>
      </c>
      <c r="J17" s="40" t="s">
        <v>213</v>
      </c>
      <c r="K17" s="40"/>
      <c r="L17" s="40" t="s">
        <v>212</v>
      </c>
      <c r="M17" s="41">
        <v>138.0</v>
      </c>
      <c r="N17" s="335" t="s">
        <v>219</v>
      </c>
      <c r="O17" s="205"/>
      <c r="P17" s="72"/>
      <c r="Q17" s="206"/>
    </row>
    <row r="18" ht="51.75" customHeight="1">
      <c r="A18" s="226" t="s">
        <v>112</v>
      </c>
      <c r="B18" s="227" t="s">
        <v>194</v>
      </c>
      <c r="C18" s="228" t="s">
        <v>103</v>
      </c>
      <c r="D18" s="229"/>
      <c r="E18" s="229"/>
      <c r="F18" s="230"/>
      <c r="G18" s="442">
        <v>4.0</v>
      </c>
      <c r="H18" s="422">
        <f t="shared" si="3"/>
        <v>120</v>
      </c>
      <c r="I18" s="40" t="s">
        <v>212</v>
      </c>
      <c r="J18" s="40" t="s">
        <v>212</v>
      </c>
      <c r="K18" s="443"/>
      <c r="L18" s="443"/>
      <c r="M18" s="40">
        <v>116.0</v>
      </c>
      <c r="N18" s="335" t="s">
        <v>212</v>
      </c>
      <c r="O18" s="444"/>
      <c r="P18" s="23"/>
      <c r="Q18" s="238"/>
    </row>
    <row r="19" ht="18.0" customHeight="1">
      <c r="A19" s="210" t="s">
        <v>114</v>
      </c>
      <c r="B19" s="211" t="s">
        <v>201</v>
      </c>
      <c r="C19" s="203">
        <v>2.0</v>
      </c>
      <c r="D19" s="203"/>
      <c r="E19" s="203"/>
      <c r="F19" s="204"/>
      <c r="G19" s="442">
        <v>5.0</v>
      </c>
      <c r="H19" s="440">
        <f t="shared" si="3"/>
        <v>150</v>
      </c>
      <c r="I19" s="40" t="s">
        <v>217</v>
      </c>
      <c r="J19" s="40" t="s">
        <v>213</v>
      </c>
      <c r="K19" s="40"/>
      <c r="L19" s="40" t="s">
        <v>212</v>
      </c>
      <c r="M19" s="41">
        <v>138.0</v>
      </c>
      <c r="N19" s="40"/>
      <c r="O19" s="42" t="s">
        <v>217</v>
      </c>
      <c r="P19" s="73"/>
      <c r="Q19" s="206"/>
    </row>
    <row r="20" ht="15.75" customHeight="1">
      <c r="A20" s="251" t="s">
        <v>116</v>
      </c>
      <c r="B20" s="252" t="s">
        <v>117</v>
      </c>
      <c r="C20" s="212"/>
      <c r="D20" s="203"/>
      <c r="E20" s="214"/>
      <c r="F20" s="204" t="s">
        <v>118</v>
      </c>
      <c r="G20" s="439">
        <v>1.0</v>
      </c>
      <c r="H20" s="205">
        <f t="shared" si="3"/>
        <v>30</v>
      </c>
      <c r="I20" s="39"/>
      <c r="J20" s="40"/>
      <c r="K20" s="40"/>
      <c r="L20" s="40"/>
      <c r="M20" s="41">
        <f>H20-I20</f>
        <v>30</v>
      </c>
      <c r="N20" s="43"/>
      <c r="O20" s="205"/>
      <c r="P20" s="72"/>
      <c r="Q20" s="206"/>
    </row>
    <row r="21" ht="42.0" customHeight="1">
      <c r="A21" s="251" t="s">
        <v>119</v>
      </c>
      <c r="B21" s="211" t="s">
        <v>120</v>
      </c>
      <c r="C21" s="203">
        <v>2.0</v>
      </c>
      <c r="D21" s="203"/>
      <c r="E21" s="214"/>
      <c r="F21" s="204"/>
      <c r="G21" s="439">
        <v>4.0</v>
      </c>
      <c r="H21" s="440">
        <f t="shared" si="3"/>
        <v>120</v>
      </c>
      <c r="I21" s="40" t="s">
        <v>213</v>
      </c>
      <c r="J21" s="40" t="s">
        <v>212</v>
      </c>
      <c r="K21" s="40"/>
      <c r="L21" s="40" t="s">
        <v>212</v>
      </c>
      <c r="M21" s="40">
        <v>112.0</v>
      </c>
      <c r="N21" s="43"/>
      <c r="O21" s="42" t="s">
        <v>213</v>
      </c>
      <c r="P21" s="73"/>
      <c r="Q21" s="206"/>
    </row>
    <row r="22" ht="15.0" customHeight="1">
      <c r="A22" s="220"/>
      <c r="B22" s="220" t="s">
        <v>220</v>
      </c>
      <c r="C22" s="220"/>
      <c r="D22" s="220"/>
      <c r="E22" s="220"/>
      <c r="F22" s="220"/>
      <c r="G22" s="254">
        <f t="shared" ref="G22:H22" si="4">G17+G18+G19+G20+G21</f>
        <v>19</v>
      </c>
      <c r="H22" s="255">
        <f t="shared" si="4"/>
        <v>570</v>
      </c>
      <c r="I22" s="203" t="s">
        <v>221</v>
      </c>
      <c r="J22" s="203" t="s">
        <v>216</v>
      </c>
      <c r="K22" s="255"/>
      <c r="L22" s="203" t="s">
        <v>217</v>
      </c>
      <c r="M22" s="255">
        <f>M17+M18+M19+M20+M21</f>
        <v>534</v>
      </c>
      <c r="N22" s="198" t="s">
        <v>218</v>
      </c>
      <c r="O22" s="214" t="s">
        <v>222</v>
      </c>
      <c r="P22" s="73"/>
      <c r="Q22" s="256"/>
      <c r="R22" s="257"/>
      <c r="S22" s="258"/>
      <c r="T22" s="258"/>
      <c r="U22" s="258"/>
    </row>
    <row r="23" ht="15.75" customHeight="1">
      <c r="A23" s="259" t="s">
        <v>122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ht="32.25" customHeight="1">
      <c r="A24" s="259" t="s">
        <v>123</v>
      </c>
      <c r="B24" s="260" t="s">
        <v>53</v>
      </c>
      <c r="C24" s="260"/>
      <c r="D24" s="261" t="s">
        <v>118</v>
      </c>
      <c r="E24" s="260"/>
      <c r="F24" s="260"/>
      <c r="G24" s="445">
        <v>4.5</v>
      </c>
      <c r="H24" s="446">
        <f t="shared" ref="H24:H25" si="5">G24*30</f>
        <v>135</v>
      </c>
      <c r="I24" s="33"/>
      <c r="J24" s="34"/>
      <c r="K24" s="34"/>
      <c r="L24" s="34"/>
      <c r="M24" s="447">
        <f t="shared" ref="M24:M25" si="6">H24-I24</f>
        <v>135</v>
      </c>
      <c r="N24" s="448"/>
      <c r="O24" s="449"/>
      <c r="P24" s="23"/>
      <c r="Q24" s="450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</row>
    <row r="25" ht="15.75" customHeight="1">
      <c r="A25" s="195" t="s">
        <v>124</v>
      </c>
      <c r="B25" s="260" t="s">
        <v>54</v>
      </c>
      <c r="C25" s="451"/>
      <c r="D25" s="452" t="s">
        <v>126</v>
      </c>
      <c r="E25" s="453"/>
      <c r="F25" s="454"/>
      <c r="G25" s="455">
        <v>6.0</v>
      </c>
      <c r="H25" s="446">
        <f t="shared" si="5"/>
        <v>180</v>
      </c>
      <c r="I25" s="39"/>
      <c r="J25" s="40"/>
      <c r="K25" s="40"/>
      <c r="L25" s="40"/>
      <c r="M25" s="456">
        <f t="shared" si="6"/>
        <v>180</v>
      </c>
      <c r="N25" s="457"/>
      <c r="O25" s="458"/>
      <c r="P25" s="69"/>
      <c r="Q25" s="459"/>
    </row>
    <row r="26" ht="15.75" customHeight="1">
      <c r="A26" s="460"/>
      <c r="B26" s="460" t="s">
        <v>127</v>
      </c>
      <c r="C26" s="39"/>
      <c r="D26" s="203"/>
      <c r="E26" s="460"/>
      <c r="F26" s="460"/>
      <c r="G26" s="279">
        <f t="shared" ref="G26:H26" si="7">SUM(G24:G25)</f>
        <v>10.5</v>
      </c>
      <c r="H26" s="284">
        <f t="shared" si="7"/>
        <v>315</v>
      </c>
      <c r="I26" s="203"/>
      <c r="J26" s="284"/>
      <c r="K26" s="284"/>
      <c r="L26" s="203"/>
      <c r="M26" s="284">
        <f>SUM(M24:M25)</f>
        <v>315</v>
      </c>
      <c r="N26" s="203"/>
      <c r="O26" s="461">
        <f>SUM(P24:P25)</f>
        <v>0</v>
      </c>
      <c r="P26" s="115"/>
      <c r="Q26" s="203"/>
    </row>
    <row r="27" ht="15.75" customHeight="1">
      <c r="A27" s="287" t="s">
        <v>128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</row>
    <row r="28" ht="15.75" customHeight="1">
      <c r="A28" s="288" t="s">
        <v>223</v>
      </c>
      <c r="B28" s="462" t="s">
        <v>55</v>
      </c>
      <c r="C28" s="287" t="s">
        <v>224</v>
      </c>
      <c r="D28" s="287"/>
      <c r="E28" s="291"/>
      <c r="F28" s="292"/>
      <c r="G28" s="413">
        <v>24.0</v>
      </c>
      <c r="H28" s="463">
        <f>G28*30</f>
        <v>720</v>
      </c>
      <c r="I28" s="464"/>
      <c r="J28" s="465"/>
      <c r="K28" s="465"/>
      <c r="L28" s="465"/>
      <c r="M28" s="466">
        <f>H28-I28</f>
        <v>720</v>
      </c>
      <c r="N28" s="298"/>
      <c r="O28" s="299"/>
      <c r="P28" s="149"/>
      <c r="Q28" s="301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</row>
    <row r="29" ht="16.5" customHeight="1">
      <c r="A29" s="302" t="s">
        <v>130</v>
      </c>
      <c r="B29" s="153"/>
      <c r="C29" s="153"/>
      <c r="D29" s="153"/>
      <c r="E29" s="153"/>
      <c r="F29" s="155"/>
      <c r="G29" s="303">
        <f t="shared" ref="G29:O29" si="8">SUM(G28)</f>
        <v>24</v>
      </c>
      <c r="H29" s="304">
        <f t="shared" si="8"/>
        <v>720</v>
      </c>
      <c r="I29" s="304">
        <f t="shared" si="8"/>
        <v>0</v>
      </c>
      <c r="J29" s="304">
        <f t="shared" si="8"/>
        <v>0</v>
      </c>
      <c r="K29" s="304">
        <f t="shared" si="8"/>
        <v>0</v>
      </c>
      <c r="L29" s="304">
        <f t="shared" si="8"/>
        <v>0</v>
      </c>
      <c r="M29" s="304">
        <f t="shared" si="8"/>
        <v>720</v>
      </c>
      <c r="N29" s="304">
        <f t="shared" si="8"/>
        <v>0</v>
      </c>
      <c r="O29" s="467">
        <f t="shared" si="8"/>
        <v>0</v>
      </c>
      <c r="P29" s="155"/>
      <c r="Q29" s="305">
        <f>SUM(Q28)</f>
        <v>0</v>
      </c>
    </row>
    <row r="30" ht="15.0" customHeight="1">
      <c r="A30" s="306" t="s">
        <v>131</v>
      </c>
      <c r="B30" s="114"/>
      <c r="C30" s="468"/>
      <c r="D30" s="468"/>
      <c r="E30" s="306"/>
      <c r="F30" s="306"/>
      <c r="G30" s="307">
        <f t="shared" ref="G30:H30" si="9">G29+G26+G22+G15</f>
        <v>65.5</v>
      </c>
      <c r="H30" s="308">
        <f t="shared" si="9"/>
        <v>1965</v>
      </c>
      <c r="I30" s="203" t="s">
        <v>225</v>
      </c>
      <c r="J30" s="304" t="s">
        <v>221</v>
      </c>
      <c r="K30" s="308"/>
      <c r="L30" s="304" t="s">
        <v>216</v>
      </c>
      <c r="M30" s="308">
        <f>M29+M26+M22+M15</f>
        <v>1905</v>
      </c>
      <c r="N30" s="198" t="s">
        <v>226</v>
      </c>
      <c r="O30" s="214" t="s">
        <v>227</v>
      </c>
      <c r="P30" s="73"/>
      <c r="Q30" s="203"/>
      <c r="R30" s="159"/>
    </row>
    <row r="31" ht="15.75" customHeight="1">
      <c r="A31" s="312" t="s">
        <v>132</v>
      </c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</row>
    <row r="32" ht="15.75" customHeight="1">
      <c r="A32" s="294" t="s">
        <v>133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7"/>
    </row>
    <row r="33" ht="15.75" customHeight="1">
      <c r="A33" s="313" t="s">
        <v>134</v>
      </c>
      <c r="B33" s="314" t="s">
        <v>135</v>
      </c>
      <c r="C33" s="290"/>
      <c r="D33" s="290"/>
      <c r="E33" s="316"/>
      <c r="F33" s="317"/>
      <c r="G33" s="318">
        <v>3.0</v>
      </c>
      <c r="H33" s="318">
        <f t="shared" ref="H33:H35" si="10">G33*30</f>
        <v>90</v>
      </c>
      <c r="I33" s="40" t="s">
        <v>228</v>
      </c>
      <c r="J33" s="40" t="s">
        <v>228</v>
      </c>
      <c r="K33" s="320"/>
      <c r="L33" s="320"/>
      <c r="M33" s="40">
        <v>86.0</v>
      </c>
      <c r="N33" s="40" t="s">
        <v>212</v>
      </c>
      <c r="O33" s="322"/>
      <c r="P33" s="69"/>
      <c r="Q33" s="324"/>
    </row>
    <row r="34" ht="15.75" customHeight="1">
      <c r="A34" s="325"/>
      <c r="B34" s="314" t="s">
        <v>136</v>
      </c>
      <c r="C34" s="315"/>
      <c r="D34" s="316">
        <v>1.0</v>
      </c>
      <c r="E34" s="316"/>
      <c r="F34" s="317"/>
      <c r="G34" s="318">
        <v>3.0</v>
      </c>
      <c r="H34" s="318">
        <f t="shared" si="10"/>
        <v>90</v>
      </c>
      <c r="I34" s="40" t="s">
        <v>228</v>
      </c>
      <c r="J34" s="40" t="s">
        <v>228</v>
      </c>
      <c r="K34" s="320"/>
      <c r="L34" s="320"/>
      <c r="M34" s="40">
        <v>86.0</v>
      </c>
      <c r="N34" s="40" t="s">
        <v>212</v>
      </c>
      <c r="O34" s="326"/>
      <c r="P34" s="69"/>
      <c r="Q34" s="324"/>
    </row>
    <row r="35" ht="15.75" customHeight="1">
      <c r="A35" s="469"/>
      <c r="B35" s="327" t="s">
        <v>137</v>
      </c>
      <c r="C35" s="102"/>
      <c r="D35" s="328"/>
      <c r="E35" s="328"/>
      <c r="F35" s="328"/>
      <c r="G35" s="318">
        <v>3.0</v>
      </c>
      <c r="H35" s="470">
        <f t="shared" si="10"/>
        <v>90</v>
      </c>
      <c r="I35" s="40"/>
      <c r="J35" s="40"/>
      <c r="K35" s="471"/>
      <c r="L35" s="471"/>
      <c r="M35" s="40"/>
      <c r="N35" s="40"/>
      <c r="O35" s="472"/>
      <c r="P35" s="73"/>
      <c r="Q35" s="102"/>
    </row>
    <row r="36" ht="16.5" customHeight="1">
      <c r="A36" s="217" t="s">
        <v>138</v>
      </c>
      <c r="B36" s="218"/>
      <c r="C36" s="315"/>
      <c r="D36" s="316"/>
      <c r="E36" s="220"/>
      <c r="F36" s="220"/>
      <c r="G36" s="330">
        <f t="shared" ref="G36:H36" si="11">G33</f>
        <v>3</v>
      </c>
      <c r="H36" s="330">
        <f t="shared" si="11"/>
        <v>90</v>
      </c>
      <c r="I36" s="452" t="s">
        <v>228</v>
      </c>
      <c r="J36" s="452" t="s">
        <v>228</v>
      </c>
      <c r="K36" s="331"/>
      <c r="L36" s="331"/>
      <c r="M36" s="331">
        <f>SUM(M33:M34)</f>
        <v>172</v>
      </c>
      <c r="N36" s="452" t="s">
        <v>212</v>
      </c>
      <c r="O36" s="473"/>
      <c r="P36" s="155"/>
      <c r="Q36" s="474"/>
      <c r="R36" s="332"/>
      <c r="S36" s="333"/>
      <c r="T36" s="333"/>
      <c r="U36" s="333"/>
    </row>
    <row r="37" ht="15.75" customHeight="1">
      <c r="A37" s="294" t="s">
        <v>142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7"/>
    </row>
    <row r="38" ht="15.75" customHeight="1">
      <c r="A38" s="313" t="s">
        <v>143</v>
      </c>
      <c r="B38" s="314" t="s">
        <v>111</v>
      </c>
      <c r="C38" s="43"/>
      <c r="D38" s="40"/>
      <c r="E38" s="316"/>
      <c r="F38" s="317"/>
      <c r="G38" s="318">
        <v>5.0</v>
      </c>
      <c r="H38" s="318">
        <f t="shared" ref="H38:H47" si="12">G38*30</f>
        <v>150</v>
      </c>
      <c r="I38" s="40" t="s">
        <v>229</v>
      </c>
      <c r="J38" s="320" t="s">
        <v>230</v>
      </c>
      <c r="K38" s="320"/>
      <c r="L38" s="40" t="s">
        <v>228</v>
      </c>
      <c r="M38" s="40">
        <v>138.0</v>
      </c>
      <c r="N38" s="335" t="s">
        <v>219</v>
      </c>
      <c r="O38" s="322"/>
      <c r="P38" s="69"/>
      <c r="Q38" s="324"/>
    </row>
    <row r="39" ht="15.75" customHeight="1">
      <c r="A39" s="325"/>
      <c r="B39" s="314" t="s">
        <v>145</v>
      </c>
      <c r="C39" s="344"/>
      <c r="D39" s="345"/>
      <c r="E39" s="316"/>
      <c r="F39" s="317"/>
      <c r="G39" s="318">
        <v>5.0</v>
      </c>
      <c r="H39" s="318">
        <f t="shared" si="12"/>
        <v>150</v>
      </c>
      <c r="I39" s="40" t="s">
        <v>229</v>
      </c>
      <c r="J39" s="320" t="s">
        <v>230</v>
      </c>
      <c r="K39" s="320"/>
      <c r="L39" s="40" t="s">
        <v>228</v>
      </c>
      <c r="M39" s="40">
        <v>138.0</v>
      </c>
      <c r="N39" s="335" t="s">
        <v>219</v>
      </c>
      <c r="O39" s="322"/>
      <c r="P39" s="69"/>
      <c r="Q39" s="324"/>
    </row>
    <row r="40" ht="15.75" customHeight="1">
      <c r="A40" s="313" t="s">
        <v>146</v>
      </c>
      <c r="B40" s="314" t="s">
        <v>147</v>
      </c>
      <c r="C40" s="290"/>
      <c r="D40" s="290"/>
      <c r="E40" s="316"/>
      <c r="F40" s="317"/>
      <c r="G40" s="318">
        <v>4.0</v>
      </c>
      <c r="H40" s="318">
        <f t="shared" si="12"/>
        <v>120</v>
      </c>
      <c r="I40" s="40" t="s">
        <v>213</v>
      </c>
      <c r="J40" s="40" t="s">
        <v>212</v>
      </c>
      <c r="K40" s="320"/>
      <c r="L40" s="40" t="s">
        <v>212</v>
      </c>
      <c r="M40" s="40">
        <v>112.0</v>
      </c>
      <c r="N40" s="335" t="s">
        <v>214</v>
      </c>
      <c r="O40" s="322"/>
      <c r="P40" s="69"/>
      <c r="Q40" s="324"/>
    </row>
    <row r="41" ht="15.75" customHeight="1">
      <c r="A41" s="325"/>
      <c r="B41" s="314" t="s">
        <v>148</v>
      </c>
      <c r="C41" s="315">
        <v>1.0</v>
      </c>
      <c r="D41" s="316"/>
      <c r="E41" s="316"/>
      <c r="F41" s="317"/>
      <c r="G41" s="318">
        <v>4.0</v>
      </c>
      <c r="H41" s="318">
        <f t="shared" si="12"/>
        <v>120</v>
      </c>
      <c r="I41" s="40" t="s">
        <v>213</v>
      </c>
      <c r="J41" s="40" t="s">
        <v>212</v>
      </c>
      <c r="K41" s="320"/>
      <c r="L41" s="40" t="s">
        <v>212</v>
      </c>
      <c r="M41" s="40">
        <v>112.0</v>
      </c>
      <c r="N41" s="335" t="s">
        <v>214</v>
      </c>
      <c r="O41" s="322"/>
      <c r="P41" s="69"/>
      <c r="Q41" s="324"/>
    </row>
    <row r="42" ht="15.0" customHeight="1">
      <c r="A42" s="313" t="s">
        <v>149</v>
      </c>
      <c r="B42" s="314" t="s">
        <v>150</v>
      </c>
      <c r="C42" s="315"/>
      <c r="D42" s="316"/>
      <c r="E42" s="316"/>
      <c r="F42" s="317"/>
      <c r="G42" s="318">
        <v>4.0</v>
      </c>
      <c r="H42" s="318">
        <f t="shared" si="12"/>
        <v>120</v>
      </c>
      <c r="I42" s="40" t="s">
        <v>213</v>
      </c>
      <c r="J42" s="40" t="s">
        <v>212</v>
      </c>
      <c r="K42" s="320"/>
      <c r="L42" s="40" t="s">
        <v>212</v>
      </c>
      <c r="M42" s="40">
        <v>112.0</v>
      </c>
      <c r="N42" s="40"/>
      <c r="O42" s="475" t="s">
        <v>214</v>
      </c>
      <c r="P42" s="73"/>
      <c r="Q42" s="324"/>
    </row>
    <row r="43" ht="15.0" customHeight="1">
      <c r="A43" s="325"/>
      <c r="B43" s="314" t="s">
        <v>151</v>
      </c>
      <c r="C43" s="315"/>
      <c r="D43" s="316" t="s">
        <v>100</v>
      </c>
      <c r="E43" s="316"/>
      <c r="F43" s="317"/>
      <c r="G43" s="318">
        <v>4.0</v>
      </c>
      <c r="H43" s="318">
        <f t="shared" si="12"/>
        <v>120</v>
      </c>
      <c r="I43" s="40" t="s">
        <v>213</v>
      </c>
      <c r="J43" s="40" t="s">
        <v>212</v>
      </c>
      <c r="K43" s="320"/>
      <c r="L43" s="40" t="s">
        <v>212</v>
      </c>
      <c r="M43" s="40">
        <v>112.0</v>
      </c>
      <c r="N43" s="40"/>
      <c r="O43" s="475" t="s">
        <v>214</v>
      </c>
      <c r="P43" s="73"/>
      <c r="Q43" s="324"/>
    </row>
    <row r="44" ht="28.5" customHeight="1">
      <c r="A44" s="313" t="s">
        <v>152</v>
      </c>
      <c r="B44" s="314" t="s">
        <v>153</v>
      </c>
      <c r="C44" s="315"/>
      <c r="D44" s="316"/>
      <c r="E44" s="316"/>
      <c r="F44" s="317"/>
      <c r="G44" s="318">
        <v>4.0</v>
      </c>
      <c r="H44" s="318">
        <f t="shared" si="12"/>
        <v>120</v>
      </c>
      <c r="I44" s="40" t="s">
        <v>214</v>
      </c>
      <c r="J44" s="40" t="s">
        <v>214</v>
      </c>
      <c r="K44" s="320"/>
      <c r="L44" s="320"/>
      <c r="M44" s="40">
        <v>112.0</v>
      </c>
      <c r="N44" s="315"/>
      <c r="O44" s="475" t="s">
        <v>214</v>
      </c>
      <c r="P44" s="73"/>
      <c r="Q44" s="324"/>
    </row>
    <row r="45" ht="15.0" customHeight="1">
      <c r="A45" s="325"/>
      <c r="B45" s="314" t="s">
        <v>154</v>
      </c>
      <c r="C45" s="315"/>
      <c r="D45" s="316" t="s">
        <v>118</v>
      </c>
      <c r="E45" s="316"/>
      <c r="F45" s="317"/>
      <c r="G45" s="318">
        <v>4.0</v>
      </c>
      <c r="H45" s="318">
        <f t="shared" si="12"/>
        <v>120</v>
      </c>
      <c r="I45" s="40" t="s">
        <v>214</v>
      </c>
      <c r="J45" s="40" t="s">
        <v>214</v>
      </c>
      <c r="K45" s="320"/>
      <c r="L45" s="320"/>
      <c r="M45" s="40">
        <v>112.0</v>
      </c>
      <c r="N45" s="315"/>
      <c r="O45" s="475" t="s">
        <v>214</v>
      </c>
      <c r="P45" s="73"/>
      <c r="Q45" s="324"/>
    </row>
    <row r="46" ht="15.0" customHeight="1">
      <c r="A46" s="313" t="s">
        <v>155</v>
      </c>
      <c r="B46" s="314" t="s">
        <v>156</v>
      </c>
      <c r="C46" s="315"/>
      <c r="D46" s="316"/>
      <c r="E46" s="316"/>
      <c r="F46" s="317"/>
      <c r="G46" s="318">
        <v>4.5</v>
      </c>
      <c r="H46" s="318">
        <f t="shared" si="12"/>
        <v>135</v>
      </c>
      <c r="I46" s="40" t="s">
        <v>230</v>
      </c>
      <c r="J46" s="40" t="s">
        <v>228</v>
      </c>
      <c r="K46" s="320"/>
      <c r="L46" s="40" t="s">
        <v>228</v>
      </c>
      <c r="M46" s="40">
        <v>127.0</v>
      </c>
      <c r="N46" s="315"/>
      <c r="O46" s="475" t="s">
        <v>214</v>
      </c>
      <c r="P46" s="73"/>
      <c r="Q46" s="324"/>
    </row>
    <row r="47" ht="15.0" customHeight="1">
      <c r="A47" s="325"/>
      <c r="B47" s="314" t="s">
        <v>157</v>
      </c>
      <c r="C47" s="315"/>
      <c r="D47" s="316" t="s">
        <v>118</v>
      </c>
      <c r="E47" s="316"/>
      <c r="F47" s="317"/>
      <c r="G47" s="318">
        <v>4.5</v>
      </c>
      <c r="H47" s="318">
        <f t="shared" si="12"/>
        <v>135</v>
      </c>
      <c r="I47" s="40" t="s">
        <v>230</v>
      </c>
      <c r="J47" s="40" t="s">
        <v>228</v>
      </c>
      <c r="K47" s="320"/>
      <c r="L47" s="40" t="s">
        <v>228</v>
      </c>
      <c r="M47" s="40">
        <v>127.0</v>
      </c>
      <c r="N47" s="315"/>
      <c r="O47" s="475" t="s">
        <v>214</v>
      </c>
      <c r="P47" s="73"/>
      <c r="Q47" s="324"/>
    </row>
    <row r="48" ht="15.0" customHeight="1">
      <c r="A48" s="217" t="s">
        <v>158</v>
      </c>
      <c r="B48" s="218"/>
      <c r="C48" s="315"/>
      <c r="D48" s="316"/>
      <c r="E48" s="220"/>
      <c r="F48" s="220"/>
      <c r="G48" s="254">
        <f t="shared" ref="G48:H48" si="13">G38+G40+G42+G44+G46</f>
        <v>21.5</v>
      </c>
      <c r="H48" s="255">
        <f t="shared" si="13"/>
        <v>645</v>
      </c>
      <c r="I48" s="203" t="s">
        <v>231</v>
      </c>
      <c r="J48" s="203" t="s">
        <v>232</v>
      </c>
      <c r="K48" s="255"/>
      <c r="L48" s="203" t="s">
        <v>233</v>
      </c>
      <c r="M48" s="255">
        <f>M38+M40+M42+M44+M46</f>
        <v>601</v>
      </c>
      <c r="N48" s="198" t="s">
        <v>234</v>
      </c>
      <c r="O48" s="214" t="s">
        <v>235</v>
      </c>
      <c r="P48" s="73"/>
      <c r="Q48" s="256"/>
      <c r="R48" s="257"/>
      <c r="S48" s="258"/>
      <c r="T48" s="258"/>
      <c r="U48" s="258"/>
    </row>
    <row r="49" ht="15.75" customHeight="1">
      <c r="A49" s="353" t="s">
        <v>159</v>
      </c>
      <c r="B49" s="218"/>
      <c r="C49" s="315"/>
      <c r="D49" s="316"/>
      <c r="E49" s="476"/>
      <c r="F49" s="476"/>
      <c r="G49" s="354">
        <f t="shared" ref="G49:H49" si="14">G48+G36</f>
        <v>24.5</v>
      </c>
      <c r="H49" s="355">
        <f t="shared" si="14"/>
        <v>735</v>
      </c>
      <c r="I49" s="203" t="s">
        <v>236</v>
      </c>
      <c r="J49" s="203" t="s">
        <v>237</v>
      </c>
      <c r="K49" s="355"/>
      <c r="L49" s="203" t="s">
        <v>233</v>
      </c>
      <c r="M49" s="355">
        <f>M48+M36</f>
        <v>773</v>
      </c>
      <c r="N49" s="198" t="s">
        <v>238</v>
      </c>
      <c r="O49" s="214" t="s">
        <v>235</v>
      </c>
      <c r="P49" s="73"/>
      <c r="Q49" s="256"/>
      <c r="R49" s="257"/>
      <c r="S49" s="258"/>
      <c r="T49" s="258"/>
      <c r="U49" s="258"/>
    </row>
    <row r="50" ht="15.75" customHeight="1">
      <c r="A50" s="356" t="s">
        <v>160</v>
      </c>
      <c r="B50" s="155"/>
      <c r="C50" s="315"/>
      <c r="D50" s="316"/>
      <c r="E50" s="477"/>
      <c r="F50" s="477"/>
      <c r="G50" s="355">
        <f t="shared" ref="G50:H50" si="15">G49+G30</f>
        <v>90</v>
      </c>
      <c r="H50" s="355">
        <f t="shared" si="15"/>
        <v>2700</v>
      </c>
      <c r="I50" s="203" t="s">
        <v>239</v>
      </c>
      <c r="J50" s="203" t="s">
        <v>240</v>
      </c>
      <c r="K50" s="355"/>
      <c r="L50" s="203" t="s">
        <v>241</v>
      </c>
      <c r="M50" s="355">
        <f>M49+M30</f>
        <v>2678</v>
      </c>
      <c r="N50" s="203" t="s">
        <v>242</v>
      </c>
      <c r="O50" s="214" t="s">
        <v>243</v>
      </c>
      <c r="P50" s="73"/>
      <c r="Q50" s="203"/>
      <c r="R50" s="159"/>
      <c r="S50" s="159"/>
      <c r="T50" s="478"/>
      <c r="U50" s="478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</row>
    <row r="51" ht="15.75" customHeight="1">
      <c r="A51" s="358" t="s">
        <v>244</v>
      </c>
      <c r="B51" s="218"/>
      <c r="C51" s="220"/>
      <c r="D51" s="220"/>
      <c r="E51" s="479"/>
      <c r="F51" s="479"/>
      <c r="G51" s="479"/>
      <c r="H51" s="479"/>
      <c r="I51" s="479"/>
      <c r="J51" s="479"/>
      <c r="K51" s="479"/>
      <c r="L51" s="479"/>
      <c r="M51" s="479"/>
      <c r="N51" s="203">
        <v>56.0</v>
      </c>
      <c r="O51" s="214">
        <v>52.0</v>
      </c>
      <c r="P51" s="73"/>
      <c r="Q51" s="256"/>
      <c r="R51" s="257"/>
      <c r="S51" s="258"/>
      <c r="T51" s="258"/>
      <c r="U51" s="258"/>
    </row>
    <row r="52" ht="15.75" customHeight="1">
      <c r="A52" s="358" t="s">
        <v>162</v>
      </c>
      <c r="B52" s="218"/>
      <c r="C52" s="476"/>
      <c r="D52" s="476"/>
      <c r="E52" s="479"/>
      <c r="F52" s="479"/>
      <c r="G52" s="479"/>
      <c r="H52" s="479"/>
      <c r="I52" s="479"/>
      <c r="J52" s="479"/>
      <c r="K52" s="479"/>
      <c r="L52" s="479"/>
      <c r="M52" s="479"/>
      <c r="N52" s="255">
        <v>3.0</v>
      </c>
      <c r="O52" s="480">
        <v>3.0</v>
      </c>
      <c r="P52" s="218"/>
      <c r="Q52" s="361"/>
    </row>
    <row r="53" ht="15.75" customHeight="1">
      <c r="A53" s="358" t="s">
        <v>163</v>
      </c>
      <c r="B53" s="218"/>
      <c r="C53" s="477"/>
      <c r="D53" s="477"/>
      <c r="E53" s="479"/>
      <c r="F53" s="479"/>
      <c r="G53" s="479"/>
      <c r="H53" s="479"/>
      <c r="I53" s="479"/>
      <c r="J53" s="479"/>
      <c r="K53" s="479"/>
      <c r="L53" s="479"/>
      <c r="M53" s="479"/>
      <c r="N53" s="308">
        <v>5.0</v>
      </c>
      <c r="O53" s="311">
        <v>5.0</v>
      </c>
      <c r="P53" s="115"/>
      <c r="Q53" s="365">
        <v>1.0</v>
      </c>
    </row>
    <row r="54" ht="15.75" customHeight="1">
      <c r="A54" s="358" t="s">
        <v>164</v>
      </c>
      <c r="B54" s="218"/>
      <c r="C54" s="479"/>
      <c r="D54" s="479"/>
      <c r="E54" s="479"/>
      <c r="F54" s="479"/>
      <c r="G54" s="479"/>
      <c r="H54" s="479"/>
      <c r="I54" s="479"/>
      <c r="J54" s="479"/>
      <c r="K54" s="479"/>
      <c r="L54" s="479"/>
      <c r="M54" s="479"/>
      <c r="N54" s="366"/>
      <c r="O54" s="366"/>
      <c r="P54" s="218"/>
      <c r="Q54" s="368"/>
    </row>
    <row r="55" ht="15.75" customHeight="1">
      <c r="A55" s="369" t="s">
        <v>165</v>
      </c>
      <c r="B55" s="115"/>
      <c r="C55" s="479"/>
      <c r="D55" s="479"/>
      <c r="E55" s="481"/>
      <c r="F55" s="481"/>
      <c r="G55" s="481"/>
      <c r="H55" s="481"/>
      <c r="I55" s="481"/>
      <c r="J55" s="481"/>
      <c r="K55" s="481"/>
      <c r="L55" s="481"/>
      <c r="M55" s="481"/>
      <c r="N55" s="370"/>
      <c r="O55" s="366"/>
      <c r="P55" s="218"/>
      <c r="Q55" s="371"/>
    </row>
    <row r="56" ht="15.75" customHeight="1">
      <c r="A56" s="372" t="s">
        <v>166</v>
      </c>
      <c r="B56" s="218"/>
      <c r="C56" s="479"/>
      <c r="D56" s="479"/>
      <c r="E56" s="482"/>
      <c r="F56" s="482"/>
      <c r="G56" s="482"/>
      <c r="H56" s="482"/>
      <c r="I56" s="482"/>
      <c r="J56" s="482"/>
      <c r="K56" s="482"/>
      <c r="L56" s="482"/>
      <c r="M56" s="482"/>
      <c r="N56" s="483" t="s">
        <v>167</v>
      </c>
      <c r="O56" s="153"/>
      <c r="P56" s="155"/>
      <c r="Q56" s="484">
        <f>G30/G50*100</f>
        <v>72.77777778</v>
      </c>
      <c r="R56" s="375"/>
    </row>
    <row r="57" ht="15.75" customHeight="1">
      <c r="A57" s="376"/>
      <c r="B57" s="376"/>
      <c r="C57" s="479"/>
      <c r="D57" s="479"/>
      <c r="E57" s="376"/>
      <c r="F57" s="376"/>
      <c r="G57" s="376"/>
      <c r="H57" s="376"/>
      <c r="I57" s="376"/>
      <c r="J57" s="376"/>
      <c r="K57" s="376"/>
      <c r="L57" s="376"/>
      <c r="M57" s="376"/>
      <c r="N57" s="377" t="s">
        <v>168</v>
      </c>
      <c r="O57" s="72"/>
      <c r="P57" s="73"/>
      <c r="Q57" s="378">
        <f>100-Q56</f>
        <v>27.22222222</v>
      </c>
    </row>
    <row r="58" ht="15.75" customHeight="1">
      <c r="C58" s="481"/>
      <c r="D58" s="481"/>
      <c r="Q58" s="379"/>
    </row>
    <row r="59" ht="15.75" customHeight="1">
      <c r="B59" s="380"/>
      <c r="C59" s="482"/>
      <c r="D59" s="482"/>
      <c r="E59" s="380"/>
      <c r="F59" s="380"/>
      <c r="G59" s="380"/>
      <c r="H59" s="380"/>
      <c r="I59" s="380"/>
      <c r="J59" s="380"/>
      <c r="K59" s="380"/>
      <c r="Q59" s="379"/>
    </row>
    <row r="60" ht="15.75" customHeight="1">
      <c r="B60" s="380" t="s">
        <v>245</v>
      </c>
      <c r="C60" s="376"/>
      <c r="D60" s="376"/>
      <c r="E60" s="381"/>
      <c r="F60" s="381"/>
      <c r="G60" s="381"/>
      <c r="H60" s="380"/>
      <c r="I60" s="380" t="s">
        <v>246</v>
      </c>
      <c r="J60" s="380"/>
      <c r="K60" s="380"/>
      <c r="Q60" s="379"/>
    </row>
    <row r="61" ht="15.75" customHeight="1">
      <c r="Q61" s="379"/>
    </row>
    <row r="62" ht="15.75" customHeight="1">
      <c r="B62" s="380" t="s">
        <v>247</v>
      </c>
      <c r="C62" s="380"/>
      <c r="D62" s="380"/>
      <c r="E62" s="381"/>
      <c r="F62" s="381"/>
      <c r="G62" s="381"/>
      <c r="H62" s="380"/>
      <c r="I62" s="380" t="s">
        <v>248</v>
      </c>
      <c r="J62" s="380"/>
      <c r="K62" s="380"/>
      <c r="Q62" s="379"/>
    </row>
    <row r="63" ht="15.75" customHeight="1">
      <c r="C63" s="380"/>
      <c r="D63" s="381"/>
      <c r="E63" s="69"/>
      <c r="F63" s="69"/>
      <c r="G63" s="69"/>
      <c r="Q63" s="379"/>
    </row>
    <row r="64" ht="15.75" customHeight="1">
      <c r="B64" s="380" t="s">
        <v>173</v>
      </c>
      <c r="E64" s="381"/>
      <c r="F64" s="381"/>
      <c r="G64" s="381"/>
      <c r="H64" s="380"/>
      <c r="I64" s="380" t="s">
        <v>248</v>
      </c>
      <c r="J64" s="380"/>
      <c r="K64" s="380"/>
      <c r="Q64" s="379"/>
    </row>
    <row r="65" ht="15.75" customHeight="1">
      <c r="B65" s="383"/>
      <c r="C65" s="380"/>
      <c r="D65" s="381"/>
      <c r="E65" s="69"/>
      <c r="F65" s="69"/>
      <c r="G65" s="69"/>
      <c r="H65" s="384"/>
      <c r="I65" s="384"/>
      <c r="J65" s="384"/>
      <c r="K65" s="384"/>
      <c r="L65" s="385"/>
      <c r="M65" s="385"/>
      <c r="Q65" s="379"/>
    </row>
    <row r="66" ht="15.75" customHeight="1">
      <c r="A66" s="50"/>
      <c r="B66" s="362"/>
      <c r="C66" s="362"/>
      <c r="D66" s="362"/>
      <c r="E66" s="387"/>
      <c r="F66" s="386"/>
      <c r="G66" s="386"/>
      <c r="H66" s="386"/>
      <c r="I66" s="362"/>
      <c r="J66" s="362"/>
      <c r="K66" s="362"/>
      <c r="L66" s="362"/>
      <c r="M66" s="362"/>
      <c r="N66" s="362"/>
      <c r="O66" s="362"/>
      <c r="P66" s="362"/>
      <c r="Q66" s="388"/>
      <c r="R66" s="362"/>
      <c r="S66" s="362"/>
      <c r="T66" s="362"/>
      <c r="U66" s="362"/>
      <c r="V66" s="362"/>
      <c r="W66" s="362"/>
      <c r="X66" s="362"/>
      <c r="Y66" s="362"/>
      <c r="Z66" s="362"/>
      <c r="AA66" s="362"/>
      <c r="AB66" s="362"/>
      <c r="AC66" s="362"/>
      <c r="AD66" s="362"/>
      <c r="AE66" s="362"/>
      <c r="AF66" s="362"/>
      <c r="AG66" s="362"/>
      <c r="AH66" s="362"/>
      <c r="AI66" s="362"/>
      <c r="AJ66" s="362"/>
      <c r="AK66" s="362"/>
    </row>
    <row r="67" ht="15.75" customHeight="1">
      <c r="A67" s="50"/>
      <c r="B67" s="165"/>
      <c r="C67" s="380"/>
      <c r="D67" s="381"/>
      <c r="E67" s="69"/>
      <c r="F67" s="69"/>
      <c r="G67" s="69"/>
      <c r="H67" s="387"/>
      <c r="I67" s="165"/>
      <c r="J67" s="165"/>
      <c r="K67" s="165"/>
      <c r="L67" s="165"/>
      <c r="M67" s="165"/>
      <c r="N67" s="165"/>
      <c r="O67" s="165"/>
      <c r="P67" s="165"/>
      <c r="Q67" s="389"/>
      <c r="R67" s="362"/>
      <c r="S67" s="362"/>
      <c r="T67" s="362"/>
      <c r="U67" s="362"/>
      <c r="V67" s="362"/>
      <c r="W67" s="362"/>
      <c r="X67" s="362"/>
      <c r="Y67" s="362"/>
      <c r="Z67" s="362"/>
      <c r="AA67" s="362"/>
      <c r="AB67" s="362"/>
      <c r="AC67" s="362"/>
      <c r="AD67" s="362"/>
      <c r="AE67" s="362"/>
      <c r="AF67" s="362"/>
      <c r="AG67" s="362"/>
      <c r="AH67" s="362"/>
      <c r="AI67" s="362"/>
      <c r="AJ67" s="362"/>
      <c r="AK67" s="362"/>
    </row>
    <row r="68" ht="15.75" customHeight="1">
      <c r="A68" s="50"/>
      <c r="B68" s="165"/>
      <c r="C68" s="387"/>
      <c r="D68" s="387"/>
      <c r="E68" s="387"/>
      <c r="F68" s="387"/>
      <c r="G68" s="387"/>
      <c r="H68" s="387"/>
      <c r="I68" s="165"/>
      <c r="J68" s="165"/>
      <c r="K68" s="165"/>
      <c r="L68" s="165"/>
      <c r="M68" s="165"/>
      <c r="N68" s="165"/>
      <c r="O68" s="165"/>
      <c r="P68" s="165"/>
      <c r="Q68" s="389"/>
      <c r="R68" s="362"/>
      <c r="S68" s="362"/>
      <c r="T68" s="362"/>
      <c r="U68" s="362"/>
      <c r="V68" s="362"/>
      <c r="W68" s="362"/>
      <c r="X68" s="362"/>
      <c r="Y68" s="362"/>
      <c r="Z68" s="362"/>
      <c r="AA68" s="362"/>
      <c r="AB68" s="362"/>
      <c r="AC68" s="362"/>
      <c r="AD68" s="362"/>
      <c r="AE68" s="362"/>
      <c r="AF68" s="362"/>
      <c r="AG68" s="362"/>
      <c r="AH68" s="362"/>
      <c r="AI68" s="362"/>
      <c r="AJ68" s="362"/>
      <c r="AK68" s="362"/>
    </row>
    <row r="69" ht="15.75" customHeight="1">
      <c r="A69" s="50"/>
      <c r="B69" s="165"/>
      <c r="C69" s="387"/>
      <c r="D69" s="387"/>
      <c r="E69" s="387"/>
      <c r="F69" s="387"/>
      <c r="G69" s="387"/>
      <c r="H69" s="387"/>
      <c r="I69" s="165"/>
      <c r="J69" s="165"/>
      <c r="K69" s="165"/>
      <c r="L69" s="165"/>
      <c r="M69" s="165"/>
      <c r="N69" s="165"/>
      <c r="O69" s="165"/>
      <c r="P69" s="165"/>
      <c r="Q69" s="389"/>
      <c r="R69" s="362"/>
      <c r="S69" s="362"/>
      <c r="T69" s="362"/>
      <c r="U69" s="362"/>
      <c r="V69" s="362"/>
      <c r="W69" s="362"/>
      <c r="X69" s="362"/>
      <c r="Y69" s="362"/>
      <c r="Z69" s="362"/>
      <c r="AA69" s="362"/>
      <c r="AB69" s="362"/>
      <c r="AC69" s="362"/>
      <c r="AD69" s="362"/>
      <c r="AE69" s="362"/>
      <c r="AF69" s="362"/>
      <c r="AG69" s="362"/>
      <c r="AH69" s="362"/>
      <c r="AI69" s="362"/>
      <c r="AJ69" s="362"/>
      <c r="AK69" s="362"/>
    </row>
    <row r="70" ht="15.75" customHeight="1">
      <c r="A70" s="50"/>
      <c r="B70" s="165"/>
      <c r="C70" s="387"/>
      <c r="D70" s="387"/>
      <c r="E70" s="387"/>
      <c r="F70" s="387"/>
      <c r="G70" s="387"/>
      <c r="H70" s="387"/>
      <c r="I70" s="165"/>
      <c r="J70" s="165"/>
      <c r="K70" s="165"/>
      <c r="L70" s="165"/>
      <c r="M70" s="165"/>
      <c r="N70" s="165"/>
      <c r="O70" s="165"/>
      <c r="P70" s="165"/>
      <c r="Q70" s="389"/>
      <c r="R70" s="362"/>
      <c r="S70" s="362"/>
      <c r="T70" s="362"/>
      <c r="U70" s="362"/>
      <c r="V70" s="362"/>
      <c r="W70" s="362"/>
      <c r="X70" s="362"/>
      <c r="Y70" s="362"/>
      <c r="Z70" s="362"/>
      <c r="AA70" s="362"/>
      <c r="AB70" s="362"/>
      <c r="AC70" s="362"/>
      <c r="AD70" s="362"/>
      <c r="AE70" s="362"/>
      <c r="AF70" s="362"/>
      <c r="AG70" s="362"/>
      <c r="AH70" s="362"/>
      <c r="AI70" s="362"/>
      <c r="AJ70" s="362"/>
      <c r="AK70" s="362"/>
    </row>
    <row r="71" ht="15.75" customHeight="1">
      <c r="A71" s="50"/>
      <c r="B71" s="165"/>
      <c r="C71" s="387"/>
      <c r="D71" s="387"/>
      <c r="E71" s="387"/>
      <c r="F71" s="387"/>
      <c r="G71" s="387"/>
      <c r="H71" s="387"/>
      <c r="I71" s="165"/>
      <c r="J71" s="165"/>
      <c r="K71" s="165"/>
      <c r="L71" s="165"/>
      <c r="M71" s="165"/>
      <c r="N71" s="165"/>
      <c r="O71" s="165"/>
      <c r="P71" s="165"/>
      <c r="Q71" s="389"/>
      <c r="R71" s="362"/>
      <c r="S71" s="362"/>
      <c r="T71" s="362"/>
      <c r="U71" s="362"/>
      <c r="V71" s="362"/>
      <c r="W71" s="362"/>
      <c r="X71" s="362"/>
      <c r="Y71" s="362"/>
      <c r="Z71" s="362"/>
      <c r="AA71" s="362"/>
      <c r="AB71" s="362"/>
      <c r="AC71" s="362"/>
      <c r="AD71" s="362"/>
      <c r="AE71" s="362"/>
      <c r="AF71" s="362"/>
      <c r="AG71" s="362"/>
      <c r="AH71" s="362"/>
      <c r="AI71" s="362"/>
      <c r="AJ71" s="362"/>
      <c r="AK71" s="362"/>
    </row>
    <row r="72" ht="15.75" customHeight="1">
      <c r="A72" s="50"/>
      <c r="B72" s="165"/>
      <c r="C72" s="387"/>
      <c r="D72" s="387"/>
      <c r="E72" s="387"/>
      <c r="F72" s="387"/>
      <c r="G72" s="387"/>
      <c r="H72" s="387"/>
      <c r="I72" s="165"/>
      <c r="J72" s="165"/>
      <c r="K72" s="165"/>
      <c r="L72" s="165"/>
      <c r="M72" s="165"/>
      <c r="N72" s="165"/>
      <c r="O72" s="165"/>
      <c r="P72" s="165"/>
      <c r="Q72" s="389"/>
      <c r="R72" s="362"/>
      <c r="S72" s="362"/>
      <c r="T72" s="362"/>
      <c r="U72" s="362"/>
      <c r="V72" s="362"/>
      <c r="W72" s="362"/>
      <c r="X72" s="362"/>
      <c r="Y72" s="362"/>
      <c r="Z72" s="362"/>
      <c r="AA72" s="362"/>
      <c r="AB72" s="362"/>
      <c r="AC72" s="362"/>
      <c r="AD72" s="362"/>
      <c r="AE72" s="362"/>
      <c r="AF72" s="362"/>
      <c r="AG72" s="362"/>
      <c r="AH72" s="362"/>
      <c r="AI72" s="362"/>
      <c r="AJ72" s="362"/>
      <c r="AK72" s="362"/>
    </row>
    <row r="73" ht="15.75" customHeight="1">
      <c r="A73" s="50"/>
      <c r="B73" s="165"/>
      <c r="C73" s="387"/>
      <c r="D73" s="387"/>
      <c r="E73" s="387"/>
      <c r="F73" s="387"/>
      <c r="G73" s="387"/>
      <c r="H73" s="387"/>
      <c r="I73" s="165"/>
      <c r="J73" s="165"/>
      <c r="K73" s="165"/>
      <c r="L73" s="165"/>
      <c r="M73" s="165"/>
      <c r="N73" s="165"/>
      <c r="O73" s="165"/>
      <c r="P73" s="165"/>
      <c r="Q73" s="389"/>
      <c r="R73" s="362"/>
      <c r="S73" s="362"/>
      <c r="T73" s="362"/>
      <c r="U73" s="362"/>
      <c r="V73" s="362"/>
      <c r="W73" s="362"/>
      <c r="X73" s="362"/>
      <c r="Y73" s="362"/>
      <c r="Z73" s="362"/>
      <c r="AA73" s="362"/>
      <c r="AB73" s="362"/>
      <c r="AC73" s="362"/>
      <c r="AD73" s="362"/>
      <c r="AE73" s="362"/>
      <c r="AF73" s="362"/>
      <c r="AG73" s="362"/>
      <c r="AH73" s="362"/>
      <c r="AI73" s="362"/>
      <c r="AJ73" s="362"/>
      <c r="AK73" s="362"/>
    </row>
    <row r="74" ht="15.75" customHeight="1">
      <c r="A74" s="50"/>
      <c r="B74" s="165"/>
      <c r="C74" s="387"/>
      <c r="D74" s="387"/>
      <c r="E74" s="387"/>
      <c r="F74" s="387"/>
      <c r="G74" s="387"/>
      <c r="H74" s="387"/>
      <c r="I74" s="165"/>
      <c r="J74" s="165"/>
      <c r="K74" s="165"/>
      <c r="L74" s="165"/>
      <c r="M74" s="165"/>
      <c r="N74" s="165"/>
      <c r="O74" s="165"/>
      <c r="P74" s="165"/>
      <c r="Q74" s="389"/>
      <c r="R74" s="362"/>
      <c r="S74" s="362"/>
      <c r="T74" s="362"/>
      <c r="U74" s="362"/>
      <c r="V74" s="362"/>
      <c r="W74" s="362"/>
      <c r="X74" s="362"/>
      <c r="Y74" s="362"/>
      <c r="Z74" s="362"/>
      <c r="AA74" s="362"/>
      <c r="AB74" s="362"/>
      <c r="AC74" s="362"/>
      <c r="AD74" s="362"/>
      <c r="AE74" s="362"/>
      <c r="AF74" s="362"/>
      <c r="AG74" s="362"/>
      <c r="AH74" s="362"/>
      <c r="AI74" s="362"/>
      <c r="AJ74" s="362"/>
      <c r="AK74" s="362"/>
    </row>
    <row r="75" ht="15.75" customHeight="1">
      <c r="A75" s="50"/>
      <c r="B75" s="165"/>
      <c r="C75" s="387"/>
      <c r="D75" s="387"/>
      <c r="E75" s="387"/>
      <c r="F75" s="387"/>
      <c r="G75" s="387"/>
      <c r="H75" s="387"/>
      <c r="I75" s="165"/>
      <c r="J75" s="165"/>
      <c r="K75" s="165"/>
      <c r="L75" s="165"/>
      <c r="M75" s="165"/>
      <c r="N75" s="165"/>
      <c r="O75" s="165"/>
      <c r="P75" s="165"/>
      <c r="Q75" s="389"/>
      <c r="R75" s="362"/>
      <c r="S75" s="362"/>
      <c r="T75" s="362"/>
      <c r="U75" s="362"/>
      <c r="V75" s="362"/>
      <c r="W75" s="362"/>
      <c r="X75" s="362"/>
      <c r="Y75" s="362"/>
      <c r="Z75" s="362"/>
      <c r="AA75" s="362"/>
      <c r="AB75" s="362"/>
      <c r="AC75" s="362"/>
      <c r="AD75" s="362"/>
      <c r="AE75" s="362"/>
      <c r="AF75" s="362"/>
      <c r="AG75" s="362"/>
      <c r="AH75" s="362"/>
      <c r="AI75" s="362"/>
      <c r="AJ75" s="362"/>
      <c r="AK75" s="362"/>
    </row>
    <row r="76" ht="15.75" customHeight="1">
      <c r="A76" s="50"/>
      <c r="B76" s="165"/>
      <c r="C76" s="387"/>
      <c r="D76" s="387"/>
      <c r="E76" s="387"/>
      <c r="F76" s="387"/>
      <c r="G76" s="387"/>
      <c r="H76" s="387"/>
      <c r="I76" s="165"/>
      <c r="J76" s="165"/>
      <c r="K76" s="165"/>
      <c r="L76" s="165"/>
      <c r="M76" s="165"/>
      <c r="N76" s="165"/>
      <c r="O76" s="165"/>
      <c r="P76" s="165"/>
      <c r="Q76" s="389"/>
      <c r="R76" s="362"/>
      <c r="S76" s="362"/>
      <c r="T76" s="362"/>
      <c r="U76" s="362"/>
      <c r="V76" s="362"/>
      <c r="W76" s="362"/>
      <c r="X76" s="362"/>
      <c r="Y76" s="362"/>
      <c r="Z76" s="362"/>
      <c r="AA76" s="362"/>
      <c r="AB76" s="362"/>
      <c r="AC76" s="362"/>
      <c r="AD76" s="362"/>
      <c r="AE76" s="362"/>
      <c r="AF76" s="362"/>
      <c r="AG76" s="362"/>
      <c r="AH76" s="362"/>
      <c r="AI76" s="362"/>
      <c r="AJ76" s="362"/>
      <c r="AK76" s="362"/>
    </row>
    <row r="77" ht="15.75" customHeight="1">
      <c r="A77" s="50"/>
      <c r="B77" s="165"/>
      <c r="C77" s="387"/>
      <c r="D77" s="387"/>
      <c r="E77" s="387"/>
      <c r="F77" s="387"/>
      <c r="G77" s="387"/>
      <c r="H77" s="387"/>
      <c r="I77" s="165"/>
      <c r="J77" s="165"/>
      <c r="K77" s="165"/>
      <c r="L77" s="165"/>
      <c r="M77" s="165"/>
      <c r="N77" s="165"/>
      <c r="O77" s="165"/>
      <c r="P77" s="165"/>
      <c r="Q77" s="389"/>
      <c r="R77" s="362"/>
      <c r="S77" s="362"/>
      <c r="T77" s="362"/>
      <c r="U77" s="362"/>
      <c r="V77" s="362"/>
      <c r="W77" s="362"/>
      <c r="X77" s="362"/>
      <c r="Y77" s="362"/>
      <c r="Z77" s="362"/>
      <c r="AA77" s="362"/>
      <c r="AB77" s="362"/>
      <c r="AC77" s="362"/>
      <c r="AD77" s="362"/>
      <c r="AE77" s="362"/>
      <c r="AF77" s="362"/>
      <c r="AG77" s="362"/>
      <c r="AH77" s="362"/>
      <c r="AI77" s="362"/>
      <c r="AJ77" s="362"/>
      <c r="AK77" s="362"/>
    </row>
    <row r="78" ht="15.75" customHeight="1">
      <c r="A78" s="50"/>
      <c r="B78" s="165"/>
      <c r="C78" s="387"/>
      <c r="D78" s="387"/>
      <c r="E78" s="387"/>
      <c r="F78" s="387"/>
      <c r="G78" s="387"/>
      <c r="H78" s="387"/>
      <c r="I78" s="165"/>
      <c r="J78" s="165"/>
      <c r="K78" s="165"/>
      <c r="L78" s="165"/>
      <c r="M78" s="165"/>
      <c r="N78" s="165"/>
      <c r="O78" s="165"/>
      <c r="P78" s="165"/>
      <c r="Q78" s="389"/>
      <c r="R78" s="362"/>
      <c r="S78" s="362"/>
      <c r="T78" s="362"/>
      <c r="U78" s="362"/>
      <c r="V78" s="362"/>
      <c r="W78" s="362"/>
      <c r="X78" s="362"/>
      <c r="Y78" s="362"/>
      <c r="Z78" s="362"/>
      <c r="AA78" s="362"/>
      <c r="AB78" s="362"/>
      <c r="AC78" s="362"/>
      <c r="AD78" s="362"/>
      <c r="AE78" s="362"/>
      <c r="AF78" s="362"/>
      <c r="AG78" s="362"/>
      <c r="AH78" s="362"/>
      <c r="AI78" s="362"/>
      <c r="AJ78" s="362"/>
      <c r="AK78" s="362"/>
    </row>
    <row r="79" ht="15.75" customHeight="1">
      <c r="A79" s="50"/>
      <c r="B79" s="165"/>
      <c r="C79" s="387"/>
      <c r="D79" s="387"/>
      <c r="E79" s="387"/>
      <c r="F79" s="387"/>
      <c r="G79" s="387"/>
      <c r="H79" s="387"/>
      <c r="I79" s="165"/>
      <c r="J79" s="165"/>
      <c r="K79" s="165"/>
      <c r="L79" s="165"/>
      <c r="M79" s="165"/>
      <c r="N79" s="165"/>
      <c r="O79" s="165"/>
      <c r="P79" s="165"/>
      <c r="Q79" s="389"/>
      <c r="R79" s="362"/>
      <c r="S79" s="362"/>
      <c r="T79" s="362"/>
      <c r="U79" s="362"/>
      <c r="V79" s="362"/>
      <c r="W79" s="362"/>
      <c r="X79" s="362"/>
      <c r="Y79" s="362"/>
      <c r="Z79" s="362"/>
      <c r="AA79" s="362"/>
      <c r="AB79" s="362"/>
      <c r="AC79" s="362"/>
      <c r="AD79" s="362"/>
      <c r="AE79" s="362"/>
      <c r="AF79" s="362"/>
      <c r="AG79" s="362"/>
      <c r="AH79" s="362"/>
      <c r="AI79" s="362"/>
      <c r="AJ79" s="362"/>
      <c r="AK79" s="362"/>
    </row>
    <row r="80" ht="15.75" customHeight="1">
      <c r="A80" s="50"/>
      <c r="B80" s="165"/>
      <c r="C80" s="387"/>
      <c r="D80" s="387"/>
      <c r="E80" s="387"/>
      <c r="F80" s="387"/>
      <c r="G80" s="387"/>
      <c r="H80" s="387"/>
      <c r="I80" s="165"/>
      <c r="J80" s="165"/>
      <c r="K80" s="165"/>
      <c r="L80" s="165"/>
      <c r="M80" s="165"/>
      <c r="N80" s="165"/>
      <c r="O80" s="165"/>
      <c r="P80" s="165"/>
      <c r="Q80" s="389"/>
      <c r="R80" s="362"/>
      <c r="S80" s="362"/>
      <c r="T80" s="362"/>
      <c r="U80" s="362"/>
      <c r="V80" s="362"/>
      <c r="W80" s="362"/>
      <c r="X80" s="362"/>
      <c r="Y80" s="362"/>
      <c r="Z80" s="362"/>
      <c r="AA80" s="362"/>
      <c r="AB80" s="362"/>
      <c r="AC80" s="362"/>
      <c r="AD80" s="362"/>
      <c r="AE80" s="362"/>
      <c r="AF80" s="362"/>
      <c r="AG80" s="362"/>
      <c r="AH80" s="362"/>
      <c r="AI80" s="362"/>
      <c r="AJ80" s="362"/>
      <c r="AK80" s="362"/>
    </row>
    <row r="81" ht="15.75" customHeight="1">
      <c r="A81" s="50"/>
      <c r="B81" s="165"/>
      <c r="C81" s="387"/>
      <c r="D81" s="387"/>
      <c r="E81" s="387"/>
      <c r="F81" s="387"/>
      <c r="G81" s="387"/>
      <c r="H81" s="387"/>
      <c r="I81" s="165"/>
      <c r="J81" s="165"/>
      <c r="K81" s="165"/>
      <c r="L81" s="165"/>
      <c r="M81" s="165"/>
      <c r="N81" s="165"/>
      <c r="O81" s="165"/>
      <c r="P81" s="165"/>
      <c r="Q81" s="389"/>
      <c r="R81" s="362"/>
      <c r="S81" s="362"/>
      <c r="T81" s="362"/>
      <c r="U81" s="362"/>
      <c r="V81" s="362"/>
      <c r="W81" s="362"/>
      <c r="X81" s="362"/>
      <c r="Y81" s="362"/>
      <c r="Z81" s="362"/>
      <c r="AA81" s="362"/>
      <c r="AB81" s="362"/>
      <c r="AC81" s="362"/>
      <c r="AD81" s="362"/>
      <c r="AE81" s="362"/>
      <c r="AF81" s="362"/>
      <c r="AG81" s="362"/>
      <c r="AH81" s="362"/>
      <c r="AI81" s="362"/>
      <c r="AJ81" s="362"/>
      <c r="AK81" s="362"/>
    </row>
    <row r="82" ht="15.75" customHeight="1">
      <c r="A82" s="50"/>
      <c r="B82" s="165"/>
      <c r="C82" s="387"/>
      <c r="D82" s="387"/>
      <c r="E82" s="387"/>
      <c r="F82" s="387"/>
      <c r="G82" s="387"/>
      <c r="H82" s="387"/>
      <c r="I82" s="165"/>
      <c r="J82" s="165"/>
      <c r="K82" s="165"/>
      <c r="L82" s="165"/>
      <c r="M82" s="165"/>
      <c r="N82" s="165"/>
      <c r="O82" s="165"/>
      <c r="P82" s="165"/>
      <c r="Q82" s="389"/>
      <c r="R82" s="362"/>
      <c r="S82" s="362"/>
      <c r="T82" s="362"/>
      <c r="U82" s="362"/>
      <c r="V82" s="362"/>
      <c r="W82" s="362"/>
      <c r="X82" s="362"/>
      <c r="Y82" s="362"/>
      <c r="Z82" s="362"/>
      <c r="AA82" s="362"/>
      <c r="AB82" s="362"/>
      <c r="AC82" s="362"/>
      <c r="AD82" s="362"/>
      <c r="AE82" s="362"/>
      <c r="AF82" s="362"/>
      <c r="AG82" s="362"/>
      <c r="AH82" s="362"/>
      <c r="AI82" s="362"/>
      <c r="AJ82" s="362"/>
      <c r="AK82" s="362"/>
    </row>
    <row r="83" ht="15.75" customHeight="1">
      <c r="A83" s="50"/>
      <c r="B83" s="165"/>
      <c r="C83" s="387"/>
      <c r="D83" s="387"/>
      <c r="E83" s="387"/>
      <c r="F83" s="387"/>
      <c r="G83" s="387"/>
      <c r="H83" s="387"/>
      <c r="I83" s="165"/>
      <c r="J83" s="165"/>
      <c r="K83" s="165"/>
      <c r="L83" s="165"/>
      <c r="M83" s="165"/>
      <c r="N83" s="165"/>
      <c r="O83" s="165"/>
      <c r="P83" s="165"/>
      <c r="Q83" s="389"/>
      <c r="R83" s="362"/>
      <c r="S83" s="362"/>
      <c r="T83" s="362"/>
      <c r="U83" s="362"/>
      <c r="V83" s="362"/>
      <c r="W83" s="362"/>
      <c r="X83" s="362"/>
      <c r="Y83" s="362"/>
      <c r="Z83" s="362"/>
      <c r="AA83" s="362"/>
      <c r="AB83" s="362"/>
      <c r="AC83" s="362"/>
      <c r="AD83" s="362"/>
      <c r="AE83" s="362"/>
      <c r="AF83" s="362"/>
      <c r="AG83" s="362"/>
      <c r="AH83" s="362"/>
      <c r="AI83" s="362"/>
      <c r="AJ83" s="362"/>
      <c r="AK83" s="362"/>
    </row>
    <row r="84" ht="15.75" customHeight="1">
      <c r="A84" s="50"/>
      <c r="B84" s="165"/>
      <c r="C84" s="387"/>
      <c r="D84" s="387"/>
      <c r="E84" s="387"/>
      <c r="F84" s="387"/>
      <c r="G84" s="387"/>
      <c r="H84" s="387"/>
      <c r="I84" s="165"/>
      <c r="J84" s="165"/>
      <c r="K84" s="165"/>
      <c r="L84" s="165"/>
      <c r="M84" s="165"/>
      <c r="N84" s="165"/>
      <c r="O84" s="165"/>
      <c r="P84" s="165"/>
      <c r="Q84" s="389"/>
      <c r="R84" s="362"/>
      <c r="S84" s="362"/>
      <c r="T84" s="362"/>
      <c r="U84" s="362"/>
      <c r="V84" s="362"/>
      <c r="W84" s="362"/>
      <c r="X84" s="362"/>
      <c r="Y84" s="362"/>
      <c r="Z84" s="362"/>
      <c r="AA84" s="362"/>
      <c r="AB84" s="362"/>
      <c r="AC84" s="362"/>
      <c r="AD84" s="362"/>
      <c r="AE84" s="362"/>
      <c r="AF84" s="362"/>
      <c r="AG84" s="362"/>
      <c r="AH84" s="362"/>
      <c r="AI84" s="362"/>
      <c r="AJ84" s="362"/>
      <c r="AK84" s="362"/>
    </row>
    <row r="85" ht="15.75" customHeight="1">
      <c r="A85" s="50"/>
      <c r="B85" s="165"/>
      <c r="C85" s="387"/>
      <c r="D85" s="387"/>
      <c r="E85" s="387"/>
      <c r="F85" s="387"/>
      <c r="G85" s="387"/>
      <c r="H85" s="387"/>
      <c r="I85" s="165"/>
      <c r="J85" s="165"/>
      <c r="K85" s="165"/>
      <c r="L85" s="165"/>
      <c r="M85" s="165"/>
      <c r="N85" s="165"/>
      <c r="O85" s="165"/>
      <c r="P85" s="165"/>
      <c r="Q85" s="389"/>
      <c r="R85" s="362"/>
      <c r="S85" s="362"/>
      <c r="T85" s="362"/>
      <c r="U85" s="362"/>
      <c r="V85" s="362"/>
      <c r="W85" s="362"/>
      <c r="X85" s="362"/>
      <c r="Y85" s="362"/>
      <c r="Z85" s="362"/>
      <c r="AA85" s="362"/>
      <c r="AB85" s="362"/>
      <c r="AC85" s="362"/>
      <c r="AD85" s="362"/>
      <c r="AE85" s="362"/>
      <c r="AF85" s="362"/>
      <c r="AG85" s="362"/>
      <c r="AH85" s="362"/>
      <c r="AI85" s="362"/>
      <c r="AJ85" s="362"/>
      <c r="AK85" s="362"/>
    </row>
    <row r="86" ht="15.75" customHeight="1">
      <c r="A86" s="50"/>
      <c r="B86" s="165"/>
      <c r="C86" s="387"/>
      <c r="D86" s="387"/>
      <c r="E86" s="387"/>
      <c r="F86" s="387"/>
      <c r="G86" s="387"/>
      <c r="H86" s="387"/>
      <c r="I86" s="165"/>
      <c r="J86" s="165"/>
      <c r="K86" s="165"/>
      <c r="L86" s="165"/>
      <c r="M86" s="165"/>
      <c r="N86" s="165"/>
      <c r="O86" s="165"/>
      <c r="P86" s="165"/>
      <c r="Q86" s="389"/>
      <c r="R86" s="362"/>
      <c r="S86" s="362"/>
      <c r="T86" s="362"/>
      <c r="U86" s="362"/>
      <c r="V86" s="362"/>
      <c r="W86" s="362"/>
      <c r="X86" s="362"/>
      <c r="Y86" s="362"/>
      <c r="Z86" s="362"/>
      <c r="AA86" s="362"/>
      <c r="AB86" s="362"/>
      <c r="AC86" s="362"/>
      <c r="AD86" s="362"/>
      <c r="AE86" s="362"/>
      <c r="AF86" s="362"/>
      <c r="AG86" s="362"/>
      <c r="AH86" s="362"/>
      <c r="AI86" s="362"/>
      <c r="AJ86" s="362"/>
      <c r="AK86" s="362"/>
    </row>
    <row r="87" ht="15.75" customHeight="1">
      <c r="A87" s="50"/>
      <c r="B87" s="165"/>
      <c r="C87" s="387"/>
      <c r="D87" s="387"/>
      <c r="E87" s="387"/>
      <c r="F87" s="387"/>
      <c r="G87" s="387"/>
      <c r="H87" s="387"/>
      <c r="I87" s="165"/>
      <c r="J87" s="165"/>
      <c r="K87" s="165"/>
      <c r="L87" s="165"/>
      <c r="M87" s="165"/>
      <c r="N87" s="165"/>
      <c r="O87" s="165"/>
      <c r="P87" s="165"/>
      <c r="Q87" s="389"/>
      <c r="R87" s="362"/>
      <c r="S87" s="362"/>
      <c r="T87" s="362"/>
      <c r="U87" s="362"/>
      <c r="V87" s="362"/>
      <c r="W87" s="362"/>
      <c r="X87" s="362"/>
      <c r="Y87" s="362"/>
      <c r="Z87" s="362"/>
      <c r="AA87" s="362"/>
      <c r="AB87" s="362"/>
      <c r="AC87" s="362"/>
      <c r="AD87" s="362"/>
      <c r="AE87" s="362"/>
      <c r="AF87" s="362"/>
      <c r="AG87" s="362"/>
      <c r="AH87" s="362"/>
      <c r="AI87" s="362"/>
      <c r="AJ87" s="362"/>
      <c r="AK87" s="362"/>
    </row>
    <row r="88" ht="15.75" customHeight="1">
      <c r="A88" s="50"/>
      <c r="B88" s="165"/>
      <c r="C88" s="387"/>
      <c r="D88" s="387"/>
      <c r="E88" s="387"/>
      <c r="F88" s="387"/>
      <c r="G88" s="387"/>
      <c r="H88" s="387"/>
      <c r="I88" s="165"/>
      <c r="J88" s="165"/>
      <c r="K88" s="165"/>
      <c r="L88" s="165"/>
      <c r="M88" s="165"/>
      <c r="N88" s="165"/>
      <c r="O88" s="165"/>
      <c r="P88" s="165"/>
      <c r="Q88" s="389"/>
      <c r="R88" s="362"/>
      <c r="S88" s="362"/>
      <c r="T88" s="362"/>
      <c r="U88" s="362"/>
      <c r="V88" s="362"/>
      <c r="W88" s="362"/>
      <c r="X88" s="362"/>
      <c r="Y88" s="362"/>
      <c r="Z88" s="362"/>
      <c r="AA88" s="362"/>
      <c r="AB88" s="362"/>
      <c r="AC88" s="362"/>
      <c r="AD88" s="362"/>
      <c r="AE88" s="362"/>
      <c r="AF88" s="362"/>
      <c r="AG88" s="362"/>
      <c r="AH88" s="362"/>
      <c r="AI88" s="362"/>
      <c r="AJ88" s="362"/>
      <c r="AK88" s="362"/>
    </row>
    <row r="89" ht="15.75" customHeight="1">
      <c r="A89" s="50"/>
      <c r="B89" s="165"/>
      <c r="C89" s="387"/>
      <c r="D89" s="387"/>
      <c r="E89" s="387"/>
      <c r="F89" s="387"/>
      <c r="G89" s="387"/>
      <c r="H89" s="387"/>
      <c r="I89" s="165"/>
      <c r="J89" s="165"/>
      <c r="K89" s="165"/>
      <c r="L89" s="165"/>
      <c r="M89" s="165"/>
      <c r="N89" s="165"/>
      <c r="O89" s="165"/>
      <c r="P89" s="165"/>
      <c r="Q89" s="389"/>
      <c r="R89" s="362"/>
      <c r="S89" s="362"/>
      <c r="T89" s="362"/>
      <c r="U89" s="362"/>
      <c r="V89" s="362"/>
      <c r="W89" s="362"/>
      <c r="X89" s="362"/>
      <c r="Y89" s="362"/>
      <c r="Z89" s="362"/>
      <c r="AA89" s="362"/>
      <c r="AB89" s="362"/>
      <c r="AC89" s="362"/>
      <c r="AD89" s="362"/>
      <c r="AE89" s="362"/>
      <c r="AF89" s="362"/>
      <c r="AG89" s="362"/>
      <c r="AH89" s="362"/>
      <c r="AI89" s="362"/>
      <c r="AJ89" s="362"/>
      <c r="AK89" s="362"/>
    </row>
    <row r="90" ht="15.75" customHeight="1">
      <c r="A90" s="50"/>
      <c r="B90" s="165"/>
      <c r="C90" s="387"/>
      <c r="D90" s="387"/>
      <c r="E90" s="387"/>
      <c r="F90" s="387"/>
      <c r="G90" s="387"/>
      <c r="H90" s="387"/>
      <c r="I90" s="165"/>
      <c r="J90" s="165"/>
      <c r="K90" s="165"/>
      <c r="L90" s="165"/>
      <c r="M90" s="165"/>
      <c r="N90" s="165"/>
      <c r="O90" s="165"/>
      <c r="P90" s="165"/>
      <c r="Q90" s="389"/>
      <c r="R90" s="362"/>
      <c r="S90" s="362"/>
      <c r="T90" s="362"/>
      <c r="U90" s="362"/>
      <c r="V90" s="362"/>
      <c r="W90" s="362"/>
      <c r="X90" s="362"/>
      <c r="Y90" s="362"/>
      <c r="Z90" s="362"/>
      <c r="AA90" s="362"/>
      <c r="AB90" s="362"/>
      <c r="AC90" s="362"/>
      <c r="AD90" s="362"/>
      <c r="AE90" s="362"/>
      <c r="AF90" s="362"/>
      <c r="AG90" s="362"/>
      <c r="AH90" s="362"/>
      <c r="AI90" s="362"/>
      <c r="AJ90" s="362"/>
      <c r="AK90" s="362"/>
    </row>
    <row r="91" ht="15.75" customHeight="1">
      <c r="A91" s="50"/>
      <c r="B91" s="165"/>
      <c r="C91" s="387"/>
      <c r="D91" s="387"/>
      <c r="E91" s="387"/>
      <c r="F91" s="387"/>
      <c r="G91" s="387"/>
      <c r="H91" s="387"/>
      <c r="I91" s="165"/>
      <c r="J91" s="165"/>
      <c r="K91" s="165"/>
      <c r="L91" s="165"/>
      <c r="M91" s="165"/>
      <c r="N91" s="165"/>
      <c r="O91" s="165"/>
      <c r="P91" s="165"/>
      <c r="Q91" s="389"/>
      <c r="R91" s="362"/>
      <c r="S91" s="362"/>
      <c r="T91" s="362"/>
      <c r="U91" s="362"/>
      <c r="V91" s="362"/>
      <c r="W91" s="362"/>
      <c r="X91" s="362"/>
      <c r="Y91" s="362"/>
      <c r="Z91" s="362"/>
      <c r="AA91" s="362"/>
      <c r="AB91" s="362"/>
      <c r="AC91" s="362"/>
      <c r="AD91" s="362"/>
      <c r="AE91" s="362"/>
      <c r="AF91" s="362"/>
      <c r="AG91" s="362"/>
      <c r="AH91" s="362"/>
      <c r="AI91" s="362"/>
      <c r="AJ91" s="362"/>
      <c r="AK91" s="362"/>
    </row>
    <row r="92" ht="15.75" customHeight="1">
      <c r="A92" s="50"/>
      <c r="B92" s="165"/>
      <c r="C92" s="387"/>
      <c r="D92" s="387"/>
      <c r="E92" s="387"/>
      <c r="F92" s="387"/>
      <c r="G92" s="387"/>
      <c r="H92" s="387"/>
      <c r="I92" s="165"/>
      <c r="J92" s="165"/>
      <c r="K92" s="165"/>
      <c r="L92" s="165"/>
      <c r="M92" s="165"/>
      <c r="N92" s="165"/>
      <c r="O92" s="165"/>
      <c r="P92" s="165"/>
      <c r="Q92" s="389"/>
      <c r="R92" s="362"/>
      <c r="S92" s="362"/>
      <c r="T92" s="362"/>
      <c r="U92" s="362"/>
      <c r="V92" s="362"/>
      <c r="W92" s="362"/>
      <c r="X92" s="362"/>
      <c r="Y92" s="362"/>
      <c r="Z92" s="362"/>
      <c r="AA92" s="362"/>
      <c r="AB92" s="362"/>
      <c r="AC92" s="362"/>
      <c r="AD92" s="362"/>
      <c r="AE92" s="362"/>
      <c r="AF92" s="362"/>
      <c r="AG92" s="362"/>
      <c r="AH92" s="362"/>
      <c r="AI92" s="362"/>
      <c r="AJ92" s="362"/>
      <c r="AK92" s="362"/>
    </row>
    <row r="93" ht="15.75" customHeight="1">
      <c r="A93" s="50"/>
      <c r="B93" s="165"/>
      <c r="C93" s="387"/>
      <c r="D93" s="387"/>
      <c r="E93" s="387"/>
      <c r="F93" s="387"/>
      <c r="G93" s="387"/>
      <c r="H93" s="387"/>
      <c r="I93" s="165"/>
      <c r="J93" s="165"/>
      <c r="K93" s="165"/>
      <c r="L93" s="165"/>
      <c r="M93" s="165"/>
      <c r="N93" s="165"/>
      <c r="O93" s="165"/>
      <c r="P93" s="165"/>
      <c r="Q93" s="389"/>
      <c r="R93" s="362"/>
      <c r="S93" s="362"/>
      <c r="T93" s="362"/>
      <c r="U93" s="362"/>
      <c r="V93" s="362"/>
      <c r="W93" s="362"/>
      <c r="X93" s="362"/>
      <c r="Y93" s="362"/>
      <c r="Z93" s="362"/>
      <c r="AA93" s="362"/>
      <c r="AB93" s="362"/>
      <c r="AC93" s="362"/>
      <c r="AD93" s="362"/>
      <c r="AE93" s="362"/>
      <c r="AF93" s="362"/>
      <c r="AG93" s="362"/>
      <c r="AH93" s="362"/>
      <c r="AI93" s="362"/>
      <c r="AJ93" s="362"/>
      <c r="AK93" s="362"/>
    </row>
    <row r="94" ht="15.75" customHeight="1">
      <c r="A94" s="50"/>
      <c r="B94" s="165"/>
      <c r="C94" s="387"/>
      <c r="D94" s="387"/>
      <c r="E94" s="387"/>
      <c r="F94" s="387"/>
      <c r="G94" s="387"/>
      <c r="H94" s="387"/>
      <c r="I94" s="165"/>
      <c r="J94" s="165"/>
      <c r="K94" s="165"/>
      <c r="L94" s="165"/>
      <c r="M94" s="165"/>
      <c r="N94" s="165"/>
      <c r="O94" s="165"/>
      <c r="P94" s="165"/>
      <c r="Q94" s="389"/>
      <c r="R94" s="362"/>
      <c r="S94" s="362"/>
      <c r="T94" s="362"/>
      <c r="U94" s="362"/>
      <c r="V94" s="362"/>
      <c r="W94" s="362"/>
      <c r="X94" s="362"/>
      <c r="Y94" s="362"/>
      <c r="Z94" s="362"/>
      <c r="AA94" s="362"/>
      <c r="AB94" s="362"/>
      <c r="AC94" s="362"/>
      <c r="AD94" s="362"/>
      <c r="AE94" s="362"/>
      <c r="AF94" s="362"/>
      <c r="AG94" s="362"/>
      <c r="AH94" s="362"/>
      <c r="AI94" s="362"/>
      <c r="AJ94" s="362"/>
      <c r="AK94" s="362"/>
    </row>
    <row r="95" ht="15.75" customHeight="1">
      <c r="A95" s="50"/>
      <c r="B95" s="165"/>
      <c r="C95" s="387"/>
      <c r="D95" s="387"/>
      <c r="E95" s="387"/>
      <c r="F95" s="387"/>
      <c r="G95" s="387"/>
      <c r="H95" s="387"/>
      <c r="I95" s="165"/>
      <c r="J95" s="165"/>
      <c r="K95" s="165"/>
      <c r="L95" s="165"/>
      <c r="M95" s="165"/>
      <c r="N95" s="165"/>
      <c r="O95" s="165"/>
      <c r="P95" s="165"/>
      <c r="Q95" s="389"/>
      <c r="R95" s="362"/>
      <c r="S95" s="362"/>
      <c r="T95" s="362"/>
      <c r="U95" s="362"/>
      <c r="V95" s="362"/>
      <c r="W95" s="362"/>
      <c r="X95" s="362"/>
      <c r="Y95" s="362"/>
      <c r="Z95" s="362"/>
      <c r="AA95" s="362"/>
      <c r="AB95" s="362"/>
      <c r="AC95" s="362"/>
      <c r="AD95" s="362"/>
      <c r="AE95" s="362"/>
      <c r="AF95" s="362"/>
      <c r="AG95" s="362"/>
      <c r="AH95" s="362"/>
      <c r="AI95" s="362"/>
      <c r="AJ95" s="362"/>
      <c r="AK95" s="362"/>
    </row>
    <row r="96" ht="15.75" customHeight="1">
      <c r="A96" s="50"/>
      <c r="B96" s="165"/>
      <c r="C96" s="387"/>
      <c r="D96" s="387"/>
      <c r="E96" s="387"/>
      <c r="F96" s="387"/>
      <c r="G96" s="387"/>
      <c r="H96" s="387"/>
      <c r="I96" s="165"/>
      <c r="J96" s="165"/>
      <c r="K96" s="165"/>
      <c r="L96" s="165"/>
      <c r="M96" s="165"/>
      <c r="N96" s="165"/>
      <c r="O96" s="165"/>
      <c r="P96" s="165"/>
      <c r="Q96" s="389"/>
      <c r="R96" s="362"/>
      <c r="S96" s="362"/>
      <c r="T96" s="362"/>
      <c r="U96" s="362"/>
      <c r="V96" s="362"/>
      <c r="W96" s="362"/>
      <c r="X96" s="362"/>
      <c r="Y96" s="362"/>
      <c r="Z96" s="362"/>
      <c r="AA96" s="362"/>
      <c r="AB96" s="362"/>
      <c r="AC96" s="362"/>
      <c r="AD96" s="362"/>
      <c r="AE96" s="362"/>
      <c r="AF96" s="362"/>
      <c r="AG96" s="362"/>
      <c r="AH96" s="362"/>
      <c r="AI96" s="362"/>
      <c r="AJ96" s="362"/>
      <c r="AK96" s="362"/>
    </row>
    <row r="97" ht="15.75" customHeight="1">
      <c r="A97" s="50"/>
      <c r="B97" s="165"/>
      <c r="C97" s="387"/>
      <c r="D97" s="387"/>
      <c r="E97" s="387"/>
      <c r="F97" s="387"/>
      <c r="G97" s="387"/>
      <c r="H97" s="387"/>
      <c r="I97" s="165"/>
      <c r="J97" s="165"/>
      <c r="K97" s="165"/>
      <c r="L97" s="165"/>
      <c r="M97" s="165"/>
      <c r="N97" s="165"/>
      <c r="O97" s="165"/>
      <c r="P97" s="165"/>
      <c r="Q97" s="389"/>
      <c r="R97" s="362"/>
      <c r="S97" s="362"/>
      <c r="T97" s="362"/>
      <c r="U97" s="362"/>
      <c r="V97" s="362"/>
      <c r="W97" s="362"/>
      <c r="X97" s="362"/>
      <c r="Y97" s="362"/>
      <c r="Z97" s="362"/>
      <c r="AA97" s="362"/>
      <c r="AB97" s="362"/>
      <c r="AC97" s="362"/>
      <c r="AD97" s="362"/>
      <c r="AE97" s="362"/>
      <c r="AF97" s="362"/>
      <c r="AG97" s="362"/>
      <c r="AH97" s="362"/>
      <c r="AI97" s="362"/>
      <c r="AJ97" s="362"/>
      <c r="AK97" s="362"/>
    </row>
    <row r="98" ht="15.75" customHeight="1">
      <c r="A98" s="50"/>
      <c r="B98" s="165"/>
      <c r="C98" s="387"/>
      <c r="D98" s="387"/>
      <c r="E98" s="387"/>
      <c r="F98" s="387"/>
      <c r="G98" s="387"/>
      <c r="H98" s="387"/>
      <c r="I98" s="165"/>
      <c r="J98" s="165"/>
      <c r="K98" s="165"/>
      <c r="L98" s="165"/>
      <c r="M98" s="165"/>
      <c r="N98" s="165"/>
      <c r="O98" s="165"/>
      <c r="P98" s="165"/>
      <c r="Q98" s="389"/>
      <c r="R98" s="362"/>
      <c r="S98" s="362"/>
      <c r="T98" s="362"/>
      <c r="U98" s="362"/>
      <c r="V98" s="362"/>
      <c r="W98" s="362"/>
      <c r="X98" s="362"/>
      <c r="Y98" s="362"/>
      <c r="Z98" s="362"/>
      <c r="AA98" s="362"/>
      <c r="AB98" s="362"/>
      <c r="AC98" s="362"/>
      <c r="AD98" s="362"/>
      <c r="AE98" s="362"/>
      <c r="AF98" s="362"/>
      <c r="AG98" s="362"/>
      <c r="AH98" s="362"/>
      <c r="AI98" s="362"/>
      <c r="AJ98" s="362"/>
      <c r="AK98" s="362"/>
    </row>
    <row r="99" ht="15.75" customHeight="1">
      <c r="A99" s="50"/>
      <c r="B99" s="165"/>
      <c r="C99" s="387"/>
      <c r="D99" s="387"/>
      <c r="E99" s="387"/>
      <c r="F99" s="387"/>
      <c r="G99" s="387"/>
      <c r="H99" s="387"/>
      <c r="I99" s="165"/>
      <c r="J99" s="165"/>
      <c r="K99" s="165"/>
      <c r="L99" s="165"/>
      <c r="M99" s="165"/>
      <c r="N99" s="165"/>
      <c r="O99" s="165"/>
      <c r="P99" s="165"/>
      <c r="Q99" s="389"/>
      <c r="R99" s="362"/>
      <c r="S99" s="362"/>
      <c r="T99" s="362"/>
      <c r="U99" s="362"/>
      <c r="V99" s="362"/>
      <c r="W99" s="362"/>
      <c r="X99" s="362"/>
      <c r="Y99" s="362"/>
      <c r="Z99" s="362"/>
      <c r="AA99" s="362"/>
      <c r="AB99" s="362"/>
      <c r="AC99" s="362"/>
      <c r="AD99" s="362"/>
      <c r="AE99" s="362"/>
      <c r="AF99" s="362"/>
      <c r="AG99" s="362"/>
      <c r="AH99" s="362"/>
      <c r="AI99" s="362"/>
      <c r="AJ99" s="362"/>
      <c r="AK99" s="362"/>
    </row>
    <row r="100" ht="15.75" customHeight="1">
      <c r="A100" s="50"/>
      <c r="B100" s="165"/>
      <c r="C100" s="387"/>
      <c r="D100" s="387"/>
      <c r="E100" s="387"/>
      <c r="F100" s="387"/>
      <c r="G100" s="387"/>
      <c r="H100" s="387"/>
      <c r="I100" s="165"/>
      <c r="J100" s="165"/>
      <c r="K100" s="165"/>
      <c r="L100" s="165"/>
      <c r="M100" s="165"/>
      <c r="N100" s="165"/>
      <c r="O100" s="165"/>
      <c r="P100" s="165"/>
      <c r="Q100" s="389"/>
      <c r="R100" s="362"/>
      <c r="S100" s="362"/>
      <c r="T100" s="362"/>
      <c r="U100" s="362"/>
      <c r="V100" s="362"/>
      <c r="W100" s="362"/>
      <c r="X100" s="362"/>
      <c r="Y100" s="362"/>
      <c r="Z100" s="362"/>
      <c r="AA100" s="362"/>
      <c r="AB100" s="362"/>
      <c r="AC100" s="362"/>
      <c r="AD100" s="362"/>
      <c r="AE100" s="362"/>
      <c r="AF100" s="362"/>
      <c r="AG100" s="362"/>
      <c r="AH100" s="362"/>
      <c r="AI100" s="362"/>
      <c r="AJ100" s="362"/>
      <c r="AK100" s="362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9">
    <mergeCell ref="N4:P4"/>
    <mergeCell ref="O5:P5"/>
    <mergeCell ref="N6:Q6"/>
    <mergeCell ref="O7:P7"/>
    <mergeCell ref="O8:P8"/>
    <mergeCell ref="O11:P11"/>
    <mergeCell ref="O12:P12"/>
    <mergeCell ref="O13:P13"/>
    <mergeCell ref="O14:P14"/>
    <mergeCell ref="O26:P26"/>
    <mergeCell ref="O28:P28"/>
    <mergeCell ref="O18:P18"/>
    <mergeCell ref="O19:P19"/>
    <mergeCell ref="O20:P20"/>
    <mergeCell ref="O21:P21"/>
    <mergeCell ref="O22:P22"/>
    <mergeCell ref="O24:P24"/>
    <mergeCell ref="O25:P25"/>
    <mergeCell ref="O15:P15"/>
    <mergeCell ref="O17:P17"/>
    <mergeCell ref="A9:Q9"/>
    <mergeCell ref="A10:Q10"/>
    <mergeCell ref="A16:Q16"/>
    <mergeCell ref="A23:Q23"/>
    <mergeCell ref="A27:Q27"/>
    <mergeCell ref="A29:F29"/>
    <mergeCell ref="A30:B30"/>
    <mergeCell ref="O29:P29"/>
    <mergeCell ref="O30:P30"/>
    <mergeCell ref="O33:P33"/>
    <mergeCell ref="O34:P34"/>
    <mergeCell ref="O35:P35"/>
    <mergeCell ref="O38:P38"/>
    <mergeCell ref="O39:P39"/>
    <mergeCell ref="O40:P40"/>
    <mergeCell ref="O41:P41"/>
    <mergeCell ref="O42:P42"/>
    <mergeCell ref="O43:P43"/>
    <mergeCell ref="O44:P44"/>
    <mergeCell ref="O45:P45"/>
    <mergeCell ref="O46:P46"/>
    <mergeCell ref="O49:P49"/>
    <mergeCell ref="O52:P52"/>
    <mergeCell ref="O48:P48"/>
    <mergeCell ref="O53:P53"/>
    <mergeCell ref="O47:P47"/>
    <mergeCell ref="A48:B48"/>
    <mergeCell ref="A49:B49"/>
    <mergeCell ref="A50:B50"/>
    <mergeCell ref="A51:B51"/>
    <mergeCell ref="A52:B52"/>
    <mergeCell ref="A53:B53"/>
    <mergeCell ref="D63:G63"/>
    <mergeCell ref="D65:G65"/>
    <mergeCell ref="D67:G67"/>
    <mergeCell ref="A54:B54"/>
    <mergeCell ref="O54:P54"/>
    <mergeCell ref="A55:B55"/>
    <mergeCell ref="O55:P55"/>
    <mergeCell ref="A56:B56"/>
    <mergeCell ref="N56:P56"/>
    <mergeCell ref="N57:P57"/>
    <mergeCell ref="C3:C7"/>
    <mergeCell ref="D3:D7"/>
    <mergeCell ref="A15:B15"/>
    <mergeCell ref="G2:G7"/>
    <mergeCell ref="H3:H7"/>
    <mergeCell ref="I3:L3"/>
    <mergeCell ref="M3:M7"/>
    <mergeCell ref="I4:I7"/>
    <mergeCell ref="J4:J7"/>
    <mergeCell ref="K4:K7"/>
    <mergeCell ref="L4:L7"/>
    <mergeCell ref="E4:E7"/>
    <mergeCell ref="F4:F7"/>
    <mergeCell ref="A1:Q1"/>
    <mergeCell ref="A2:A7"/>
    <mergeCell ref="B2:B7"/>
    <mergeCell ref="C2:F2"/>
    <mergeCell ref="H2:M2"/>
    <mergeCell ref="N2:Q3"/>
    <mergeCell ref="E3:F3"/>
    <mergeCell ref="A31:Q31"/>
    <mergeCell ref="A32:Q32"/>
    <mergeCell ref="A36:B36"/>
    <mergeCell ref="O36:P36"/>
    <mergeCell ref="A37:Q37"/>
    <mergeCell ref="O50:P50"/>
    <mergeCell ref="O51:P51"/>
  </mergeCells>
  <printOptions/>
  <pageMargins bottom="1.05277777777778" footer="0.0" header="0.0" left="0.7875" right="0.7875" top="1.05277777777778"/>
  <pageSetup scale="0" orientation="portrait"/>
  <headerFooter>
    <oddHeader>&amp;C&amp;A</oddHeader>
    <oddFooter>&amp;CСтраница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2018-09-25T13:00:18Z</dcterms:created>
  <dc:creator>Admin</dc:creator>
</cp:coreProperties>
</file>