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5" yWindow="180" windowWidth="15480" windowHeight="10755" tabRatio="955" activeTab="2"/>
  </bookViews>
  <sheets>
    <sheet name="титул ЕУП" sheetId="1" r:id="rId1"/>
    <sheet name="бюджет" sheetId="2" state="hidden" r:id="rId2"/>
    <sheet name="План ЕУП" sheetId="3" r:id="rId3"/>
  </sheets>
  <definedNames>
    <definedName name="ЕУП_1">#REF!</definedName>
    <definedName name="ЕУП_2">#REF!</definedName>
    <definedName name="ЕУП_3">#REF!</definedName>
    <definedName name="_xlnm.Print_Titles" localSheetId="2">'План ЕУП'!$9:$9</definedName>
    <definedName name="_xlnm.Print_Area" localSheetId="1">бюджет!$A$1:$K$16</definedName>
    <definedName name="_xlnm.Print_Area" localSheetId="2">'План ЕУП'!$A$1:$AA$72</definedName>
    <definedName name="_xlnm.Print_Area" localSheetId="0">'титул ЕУП'!$A$1:$BE$34</definedName>
  </definedNames>
  <calcPr calcId="125725"/>
</workbook>
</file>

<file path=xl/calcChain.xml><?xml version="1.0" encoding="utf-8"?>
<calcChain xmlns="http://schemas.openxmlformats.org/spreadsheetml/2006/main">
  <c r="H32" i="3"/>
  <c r="AB32"/>
  <c r="AB28"/>
  <c r="AB24"/>
  <c r="AB17"/>
  <c r="N17"/>
  <c r="I40" l="1"/>
  <c r="M40" s="1"/>
  <c r="AA53" l="1"/>
  <c r="Z53"/>
  <c r="Y53"/>
  <c r="V50"/>
  <c r="U50"/>
  <c r="T50"/>
  <c r="S50"/>
  <c r="R50"/>
  <c r="Q50"/>
  <c r="P50"/>
  <c r="O50"/>
  <c r="N50"/>
  <c r="L50"/>
  <c r="K50"/>
  <c r="J50"/>
  <c r="G50"/>
  <c r="I48"/>
  <c r="H48"/>
  <c r="I46"/>
  <c r="M46" s="1"/>
  <c r="H46"/>
  <c r="I44"/>
  <c r="H44"/>
  <c r="I42"/>
  <c r="H42"/>
  <c r="AA38"/>
  <c r="Z38"/>
  <c r="Y38"/>
  <c r="X38"/>
  <c r="W38"/>
  <c r="V38"/>
  <c r="U38"/>
  <c r="T38"/>
  <c r="S38"/>
  <c r="R38"/>
  <c r="Q38"/>
  <c r="P38"/>
  <c r="O38"/>
  <c r="N38"/>
  <c r="L38"/>
  <c r="K38"/>
  <c r="J38"/>
  <c r="G38"/>
  <c r="I37"/>
  <c r="I36"/>
  <c r="H36"/>
  <c r="V32"/>
  <c r="U32"/>
  <c r="T32"/>
  <c r="S32"/>
  <c r="R32"/>
  <c r="Q32"/>
  <c r="P32"/>
  <c r="N32"/>
  <c r="L32"/>
  <c r="K32"/>
  <c r="J32"/>
  <c r="I32"/>
  <c r="G32"/>
  <c r="H31"/>
  <c r="M31" s="1"/>
  <c r="H30"/>
  <c r="M30" s="1"/>
  <c r="M32" s="1"/>
  <c r="V28"/>
  <c r="U28"/>
  <c r="T28"/>
  <c r="S28"/>
  <c r="R28"/>
  <c r="Q28"/>
  <c r="P28"/>
  <c r="N28"/>
  <c r="L28"/>
  <c r="K28"/>
  <c r="J28"/>
  <c r="G28"/>
  <c r="I27"/>
  <c r="H27"/>
  <c r="I26"/>
  <c r="I28" s="1"/>
  <c r="H26"/>
  <c r="V24"/>
  <c r="U24"/>
  <c r="T24"/>
  <c r="S24"/>
  <c r="R24"/>
  <c r="Q24"/>
  <c r="P24"/>
  <c r="O24"/>
  <c r="N24"/>
  <c r="L24"/>
  <c r="K24"/>
  <c r="J24"/>
  <c r="G24"/>
  <c r="W24" s="1"/>
  <c r="I23"/>
  <c r="H23"/>
  <c r="I22"/>
  <c r="H22"/>
  <c r="I21"/>
  <c r="H21"/>
  <c r="I20"/>
  <c r="H20"/>
  <c r="M20" s="1"/>
  <c r="I19"/>
  <c r="H19"/>
  <c r="AA17"/>
  <c r="AA33" s="1"/>
  <c r="Z17"/>
  <c r="Z33" s="1"/>
  <c r="Y17"/>
  <c r="Y33" s="1"/>
  <c r="X17"/>
  <c r="X33" s="1"/>
  <c r="W17"/>
  <c r="V17"/>
  <c r="U17"/>
  <c r="T17"/>
  <c r="S17"/>
  <c r="R17"/>
  <c r="Q17"/>
  <c r="P17"/>
  <c r="O17"/>
  <c r="K17"/>
  <c r="I15"/>
  <c r="I14" s="1"/>
  <c r="H15"/>
  <c r="L14"/>
  <c r="L17" s="1"/>
  <c r="J14"/>
  <c r="J17" s="1"/>
  <c r="H14"/>
  <c r="M14" s="1"/>
  <c r="G14"/>
  <c r="G17" s="1"/>
  <c r="I13"/>
  <c r="H13"/>
  <c r="I12"/>
  <c r="M12" s="1"/>
  <c r="H12"/>
  <c r="I11"/>
  <c r="H11"/>
  <c r="M11" l="1"/>
  <c r="M13"/>
  <c r="M48"/>
  <c r="O51"/>
  <c r="S51"/>
  <c r="M27"/>
  <c r="H24"/>
  <c r="J33"/>
  <c r="O33"/>
  <c r="O52" s="1"/>
  <c r="O53" s="1"/>
  <c r="S33"/>
  <c r="S52" s="1"/>
  <c r="S53" s="1"/>
  <c r="I38"/>
  <c r="N51"/>
  <c r="R51"/>
  <c r="V51"/>
  <c r="I50"/>
  <c r="I51" s="1"/>
  <c r="M44"/>
  <c r="J51"/>
  <c r="G51"/>
  <c r="M19"/>
  <c r="P33"/>
  <c r="H38"/>
  <c r="M23"/>
  <c r="Q33"/>
  <c r="U33"/>
  <c r="K51"/>
  <c r="P51"/>
  <c r="T51"/>
  <c r="K33"/>
  <c r="T33"/>
  <c r="H17"/>
  <c r="M22"/>
  <c r="W33"/>
  <c r="N33"/>
  <c r="R33"/>
  <c r="R52" s="1"/>
  <c r="R53" s="1"/>
  <c r="V33"/>
  <c r="V52" s="1"/>
  <c r="V53" s="1"/>
  <c r="M42"/>
  <c r="L51"/>
  <c r="Q51"/>
  <c r="U51"/>
  <c r="M21"/>
  <c r="L33"/>
  <c r="G33"/>
  <c r="G52" s="1"/>
  <c r="U58" s="1"/>
  <c r="I17"/>
  <c r="I24"/>
  <c r="M15"/>
  <c r="M17" s="1"/>
  <c r="M26"/>
  <c r="M28" s="1"/>
  <c r="H28"/>
  <c r="H33" s="1"/>
  <c r="M36"/>
  <c r="H50"/>
  <c r="P52" l="1"/>
  <c r="P53" s="1"/>
  <c r="N52"/>
  <c r="N53" s="1"/>
  <c r="M24"/>
  <c r="M33" s="1"/>
  <c r="K52"/>
  <c r="J52"/>
  <c r="M50"/>
  <c r="L52"/>
  <c r="M38"/>
  <c r="Q52"/>
  <c r="Q53" s="1"/>
  <c r="U52"/>
  <c r="U53" s="1"/>
  <c r="H51"/>
  <c r="H52" s="1"/>
  <c r="T52"/>
  <c r="T53" s="1"/>
  <c r="I33"/>
  <c r="I52" s="1"/>
  <c r="Q58"/>
  <c r="W58" s="1"/>
  <c r="M51" l="1"/>
  <c r="M52" s="1"/>
  <c r="T34" i="1"/>
  <c r="Q34"/>
  <c r="N34"/>
  <c r="J34"/>
  <c r="G34"/>
  <c r="W31"/>
  <c r="C30"/>
  <c r="W30" s="1"/>
  <c r="W34" s="1"/>
  <c r="C34" l="1"/>
</calcChain>
</file>

<file path=xl/sharedStrings.xml><?xml version="1.0" encoding="utf-8"?>
<sst xmlns="http://schemas.openxmlformats.org/spreadsheetml/2006/main" count="273" uniqueCount="183">
  <si>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</si>
  <si>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</si>
  <si>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</si>
  <si>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</si>
  <si>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</si>
  <si>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</si>
  <si>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</si>
  <si>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</si>
  <si>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</si>
  <si>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</si>
  <si>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</si>
  <si>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</si>
  <si>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</si>
  <si>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</si>
  <si>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</si>
  <si>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</si>
  <si>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</si>
  <si>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</si>
  <si>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</si>
  <si>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</si>
  <si>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</si>
  <si>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</si>
  <si>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</si>
  <si>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</si>
  <si>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</si>
  <si>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</si>
  <si>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</si>
  <si>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</si>
  <si>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</si>
  <si>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</si>
  <si>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</si>
  <si>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</si>
  <si>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</si>
  <si>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</si>
  <si>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</si>
  <si>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</si>
  <si>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</si>
  <si>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</si>
  <si>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</si>
  <si>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</si>
  <si>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</si>
  <si>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</si>
  <si>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</si>
  <si>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</si>
  <si>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</si>
  <si>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</si>
  <si>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</si>
  <si>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</si>
  <si>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</si>
  <si>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</si>
  <si>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</si>
  <si>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</si>
  <si>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</si>
  <si>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</si>
  <si>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</si>
  <si>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</si>
  <si>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</si>
  <si>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</si>
  <si>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</si>
  <si>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</si>
  <si>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</si>
  <si>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</si>
  <si>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</si>
  <si>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</si>
  <si>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</si>
  <si>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</si>
  <si>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</si>
  <si>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</si>
  <si>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</si>
  <si>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</si>
  <si>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</si>
  <si>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</si>
  <si>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</si>
  <si>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</si>
  <si>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</si>
  <si>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</si>
  <si>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</si>
  <si>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</si>
  <si>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</si>
  <si>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</si>
  <si>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</si>
  <si>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</si>
  <si>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</si>
  <si>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</si>
  <si>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</si>
  <si>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</si>
  <si>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</si>
  <si>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</si>
  <si>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</si>
  <si>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</si>
  <si>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</si>
  <si>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</si>
  <si>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</si>
  <si>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</si>
  <si>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</si>
  <si>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</si>
  <si>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</si>
  <si>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</si>
  <si>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</si>
  <si>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</si>
  <si>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</si>
  <si>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</si>
  <si>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</si>
  <si>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</si>
  <si>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</si>
  <si>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</si>
  <si>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</si>
  <si>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</si>
  <si>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</si>
  <si>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</si>
  <si>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</si>
  <si>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</si>
  <si>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</si>
  <si>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</si>
  <si>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</si>
  <si>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</si>
  <si>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</si>
  <si>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</si>
  <si>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</si>
  <si>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</si>
  <si>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</si>
  <si>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</si>
  <si>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</si>
  <si>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</si>
  <si>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</si>
  <si>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</si>
  <si>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</si>
  <si>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</si>
  <si>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</si>
  <si>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</si>
  <si>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</si>
  <si>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</si>
  <si>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</si>
  <si>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</si>
  <si>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05 Соціальні та поведінкові науки</t>
    </r>
  </si>
  <si>
    <t>Кваліфікація:  магістр з економіки</t>
  </si>
  <si>
    <t>1.1.2</t>
  </si>
  <si>
    <t>1.1.3</t>
  </si>
  <si>
    <t>1</t>
  </si>
  <si>
    <t>2</t>
  </si>
  <si>
    <t>1.1.4</t>
  </si>
  <si>
    <t>Міждисциплінарна курсова робота</t>
  </si>
  <si>
    <t>2.2.4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</si>
  <si>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управління підприємством                                                                                                        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</si>
  <si>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Економіка </t>
    </r>
  </si>
  <si>
    <t>Планування діяльності підприємства</t>
  </si>
  <si>
    <t>2а</t>
  </si>
  <si>
    <t>2б</t>
  </si>
  <si>
    <t>1д</t>
  </si>
  <si>
    <t>1.1.4.1</t>
  </si>
  <si>
    <t>1.1.4.2</t>
  </si>
  <si>
    <t>2ф*</t>
  </si>
  <si>
    <t>с*</t>
  </si>
  <si>
    <t>2д</t>
  </si>
  <si>
    <t>3.1</t>
  </si>
  <si>
    <t>3.2</t>
  </si>
  <si>
    <t>3д</t>
  </si>
  <si>
    <t>4.1</t>
  </si>
  <si>
    <t>Державна атестація (Захист магістерської роботи)</t>
  </si>
  <si>
    <t>2.2.  Цикл професійної підготовки</t>
  </si>
  <si>
    <t>Завідувач кафедри</t>
  </si>
  <si>
    <t>Н.Ю. Рекова</t>
  </si>
  <si>
    <t>Управління потенціалом підприємства</t>
  </si>
  <si>
    <t>Соціальна та екологічна відповідальність підприємства</t>
  </si>
  <si>
    <t>Економічна діагностика</t>
  </si>
  <si>
    <t>Інвестування</t>
  </si>
  <si>
    <t>Моделювання та оцінка ефективності бізнес-процесів</t>
  </si>
  <si>
    <t>Моделі та методи прийняття рішень в економіці</t>
  </si>
  <si>
    <t>Сучасні технології управління персоналом</t>
  </si>
  <si>
    <t>Дослідження ринку праці та моніторинг в сфері оплати праці</t>
  </si>
  <si>
    <t>Антикризове управління підприємством</t>
  </si>
  <si>
    <t>Обгрунтування рішень та стратегії розвитку підприємства</t>
  </si>
  <si>
    <t>Сучасні інформаційні системи та технології в управлінні підприємством</t>
  </si>
  <si>
    <t>Психологія комунікацій та управління конфліктами</t>
  </si>
  <si>
    <t>Товано-інноваційна політика підприємства</t>
  </si>
  <si>
    <t>Екологічна політика та екологічна безпека</t>
  </si>
  <si>
    <t>Кількість аудиторних годин за семестрами</t>
  </si>
  <si>
    <t>кількість тижнів у семестрі</t>
  </si>
  <si>
    <t>2+с</t>
  </si>
  <si>
    <t>протокол №  11</t>
  </si>
  <si>
    <t>"24  " квітня   2019    р.</t>
  </si>
  <si>
    <t>І . ГРАФІК ОСВІТНЬОГО ПРОЦЕСУ</t>
  </si>
  <si>
    <t>Аналіз даних та економічне прогнозування</t>
  </si>
</sst>
</file>

<file path=xl/styles.xml><?xml version="1.0" encoding="utf-8"?>
<styleSheet xmlns="http://schemas.openxmlformats.org/spreadsheetml/2006/main">
  <numFmts count="6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</numFmts>
  <fonts count="37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6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6" fillId="0" borderId="0" xfId="0" applyFont="1" applyAlignment="1">
      <alignment horizontal="left" wrapText="1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40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0" fontId="1" fillId="3" borderId="43" xfId="2" applyNumberFormat="1" applyFont="1" applyFill="1" applyBorder="1" applyAlignment="1" applyProtection="1">
      <alignment horizontal="center" vertical="center"/>
    </xf>
    <xf numFmtId="0" fontId="1" fillId="3" borderId="31" xfId="2" applyNumberFormat="1" applyFont="1" applyFill="1" applyBorder="1" applyAlignment="1" applyProtection="1">
      <alignment horizontal="center" vertical="center"/>
    </xf>
    <xf numFmtId="0" fontId="1" fillId="3" borderId="47" xfId="2" applyNumberFormat="1" applyFont="1" applyFill="1" applyBorder="1" applyAlignment="1" applyProtection="1">
      <alignment horizontal="center" vertical="center"/>
    </xf>
    <xf numFmtId="0" fontId="1" fillId="3" borderId="33" xfId="2" applyNumberFormat="1" applyFont="1" applyFill="1" applyBorder="1" applyAlignment="1" applyProtection="1">
      <alignment horizontal="center"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30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63" xfId="2" applyNumberFormat="1" applyFont="1" applyFill="1" applyBorder="1" applyAlignment="1" applyProtection="1">
      <alignment horizontal="center" vertical="center"/>
    </xf>
    <xf numFmtId="0" fontId="1" fillId="3" borderId="66" xfId="2" applyNumberFormat="1" applyFont="1" applyFill="1" applyBorder="1" applyAlignment="1" applyProtection="1">
      <alignment horizontal="center" vertical="center"/>
    </xf>
    <xf numFmtId="0" fontId="5" fillId="3" borderId="59" xfId="2" applyFont="1" applyFill="1" applyBorder="1" applyAlignment="1">
      <alignment horizontal="center" vertical="center" wrapText="1"/>
    </xf>
    <xf numFmtId="0" fontId="5" fillId="3" borderId="37" xfId="2" applyFont="1" applyFill="1" applyBorder="1" applyAlignment="1">
      <alignment horizontal="center" vertical="center" wrapText="1"/>
    </xf>
    <xf numFmtId="0" fontId="5" fillId="3" borderId="38" xfId="2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center" wrapText="1"/>
    </xf>
    <xf numFmtId="167" fontId="1" fillId="3" borderId="24" xfId="0" applyNumberFormat="1" applyFont="1" applyFill="1" applyBorder="1" applyAlignment="1" applyProtection="1">
      <alignment horizontal="center" vertical="center"/>
    </xf>
    <xf numFmtId="167" fontId="1" fillId="3" borderId="8" xfId="0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 wrapText="1"/>
    </xf>
    <xf numFmtId="165" fontId="5" fillId="3" borderId="76" xfId="0" applyNumberFormat="1" applyFont="1" applyFill="1" applyBorder="1" applyAlignment="1" applyProtection="1">
      <alignment horizontal="center" vertical="center"/>
    </xf>
    <xf numFmtId="1" fontId="5" fillId="3" borderId="76" xfId="0" applyNumberFormat="1" applyFont="1" applyFill="1" applyBorder="1" applyAlignment="1" applyProtection="1">
      <alignment horizontal="center" vertical="center"/>
    </xf>
    <xf numFmtId="165" fontId="5" fillId="3" borderId="50" xfId="2" applyNumberFormat="1" applyFont="1" applyFill="1" applyBorder="1" applyAlignment="1">
      <alignment horizontal="center" vertical="center" wrapText="1"/>
    </xf>
    <xf numFmtId="1" fontId="5" fillId="3" borderId="50" xfId="2" applyNumberFormat="1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49" fontId="5" fillId="3" borderId="9" xfId="2" applyNumberFormat="1" applyFont="1" applyFill="1" applyBorder="1" applyAlignment="1">
      <alignment horizontal="left" vertical="center" wrapText="1"/>
    </xf>
    <xf numFmtId="0" fontId="1" fillId="3" borderId="36" xfId="2" applyNumberFormat="1" applyFont="1" applyFill="1" applyBorder="1" applyAlignment="1" applyProtection="1">
      <alignment horizontal="center" vertical="center"/>
    </xf>
    <xf numFmtId="49" fontId="5" fillId="3" borderId="34" xfId="0" applyNumberFormat="1" applyFont="1" applyFill="1" applyBorder="1" applyAlignment="1" applyProtection="1">
      <alignment horizontal="center" vertical="center"/>
    </xf>
    <xf numFmtId="0" fontId="5" fillId="3" borderId="51" xfId="2" applyFont="1" applyFill="1" applyBorder="1" applyAlignment="1">
      <alignment horizontal="center" vertical="center" wrapText="1"/>
    </xf>
    <xf numFmtId="167" fontId="32" fillId="3" borderId="38" xfId="2" applyNumberFormat="1" applyFont="1" applyFill="1" applyBorder="1" applyAlignment="1" applyProtection="1">
      <alignment horizontal="center" vertical="center"/>
    </xf>
    <xf numFmtId="0" fontId="5" fillId="3" borderId="53" xfId="2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 applyProtection="1">
      <alignment horizontal="center" vertical="center"/>
    </xf>
    <xf numFmtId="0" fontId="5" fillId="3" borderId="5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7" fontId="32" fillId="3" borderId="4" xfId="2" applyNumberFormat="1" applyFont="1" applyFill="1" applyBorder="1" applyAlignment="1" applyProtection="1">
      <alignment horizontal="center" vertical="center"/>
    </xf>
    <xf numFmtId="0" fontId="5" fillId="3" borderId="57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1" fontId="1" fillId="3" borderId="4" xfId="2" applyNumberFormat="1" applyFont="1" applyFill="1" applyBorder="1" applyAlignment="1" applyProtection="1">
      <alignment horizontal="center" vertical="center"/>
    </xf>
    <xf numFmtId="165" fontId="5" fillId="3" borderId="30" xfId="2" applyNumberFormat="1" applyFont="1" applyFill="1" applyBorder="1" applyAlignment="1" applyProtection="1">
      <alignment horizontal="center" vertical="center"/>
    </xf>
    <xf numFmtId="168" fontId="5" fillId="3" borderId="34" xfId="2" applyNumberFormat="1" applyFont="1" applyFill="1" applyBorder="1" applyAlignment="1" applyProtection="1">
      <alignment horizontal="center" vertical="center"/>
    </xf>
    <xf numFmtId="49" fontId="5" fillId="3" borderId="9" xfId="2" applyNumberFormat="1" applyFont="1" applyFill="1" applyBorder="1" applyAlignment="1">
      <alignment vertical="center" wrapText="1"/>
    </xf>
    <xf numFmtId="166" fontId="5" fillId="3" borderId="52" xfId="2" applyNumberFormat="1" applyFont="1" applyFill="1" applyBorder="1" applyAlignment="1" applyProtection="1">
      <alignment horizontal="center" vertical="center"/>
    </xf>
    <xf numFmtId="165" fontId="5" fillId="3" borderId="30" xfId="2" applyNumberFormat="1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>
      <alignment horizontal="center" vertical="center" wrapText="1"/>
    </xf>
    <xf numFmtId="0" fontId="1" fillId="3" borderId="45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49" fontId="5" fillId="3" borderId="36" xfId="0" applyNumberFormat="1" applyFont="1" applyFill="1" applyBorder="1" applyAlignment="1" applyProtection="1">
      <alignment horizontal="center" vertical="center"/>
    </xf>
    <xf numFmtId="49" fontId="5" fillId="3" borderId="38" xfId="2" applyNumberFormat="1" applyFont="1" applyFill="1" applyBorder="1" applyAlignment="1">
      <alignment vertical="center" wrapText="1"/>
    </xf>
    <xf numFmtId="49" fontId="5" fillId="3" borderId="37" xfId="2" applyNumberFormat="1" applyFont="1" applyFill="1" applyBorder="1" applyAlignment="1">
      <alignment horizontal="center" vertical="center" wrapText="1"/>
    </xf>
    <xf numFmtId="166" fontId="5" fillId="3" borderId="51" xfId="2" applyNumberFormat="1" applyFont="1" applyFill="1" applyBorder="1" applyAlignment="1" applyProtection="1">
      <alignment horizontal="center" vertical="center" wrapText="1"/>
    </xf>
    <xf numFmtId="165" fontId="5" fillId="3" borderId="53" xfId="2" applyNumberFormat="1" applyFont="1" applyFill="1" applyBorder="1" applyAlignment="1" applyProtection="1">
      <alignment horizontal="center" vertical="center"/>
    </xf>
    <xf numFmtId="1" fontId="5" fillId="3" borderId="53" xfId="2" applyNumberFormat="1" applyFont="1" applyFill="1" applyBorder="1" applyAlignment="1" applyProtection="1">
      <alignment horizontal="center" vertical="center"/>
    </xf>
    <xf numFmtId="1" fontId="5" fillId="3" borderId="36" xfId="2" applyNumberFormat="1" applyFont="1" applyFill="1" applyBorder="1" applyAlignment="1" applyProtection="1">
      <alignment horizontal="center" vertical="center"/>
    </xf>
    <xf numFmtId="1" fontId="5" fillId="3" borderId="37" xfId="2" applyNumberFormat="1" applyFont="1" applyFill="1" applyBorder="1" applyAlignment="1" applyProtection="1">
      <alignment horizontal="center" vertical="center"/>
    </xf>
    <xf numFmtId="1" fontId="5" fillId="3" borderId="38" xfId="2" applyNumberFormat="1" applyFont="1" applyFill="1" applyBorder="1" applyAlignment="1" applyProtection="1">
      <alignment horizontal="center" vertical="center"/>
    </xf>
    <xf numFmtId="0" fontId="34" fillId="3" borderId="36" xfId="2" applyFont="1" applyFill="1" applyBorder="1" applyAlignment="1">
      <alignment horizontal="center" vertical="center" wrapText="1"/>
    </xf>
    <xf numFmtId="0" fontId="34" fillId="3" borderId="37" xfId="2" applyFont="1" applyFill="1" applyBorder="1" applyAlignment="1">
      <alignment horizontal="center" vertical="center" wrapText="1"/>
    </xf>
    <xf numFmtId="0" fontId="34" fillId="3" borderId="38" xfId="2" applyFont="1" applyFill="1" applyBorder="1" applyAlignment="1">
      <alignment horizontal="center" vertical="center" wrapText="1"/>
    </xf>
    <xf numFmtId="0" fontId="34" fillId="3" borderId="59" xfId="2" applyFont="1" applyFill="1" applyBorder="1" applyAlignment="1">
      <alignment horizontal="center" vertical="center" wrapText="1"/>
    </xf>
    <xf numFmtId="0" fontId="34" fillId="3" borderId="51" xfId="2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 applyProtection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6" fontId="5" fillId="3" borderId="3" xfId="2" applyNumberFormat="1" applyFont="1" applyFill="1" applyBorder="1" applyAlignment="1" applyProtection="1">
      <alignment horizontal="center" vertical="center" wrapText="1"/>
    </xf>
    <xf numFmtId="165" fontId="5" fillId="3" borderId="57" xfId="2" applyNumberFormat="1" applyFont="1" applyFill="1" applyBorder="1" applyAlignment="1" applyProtection="1">
      <alignment horizontal="center" vertical="center"/>
    </xf>
    <xf numFmtId="1" fontId="5" fillId="3" borderId="57" xfId="2" applyNumberFormat="1" applyFont="1" applyFill="1" applyBorder="1" applyAlignment="1" applyProtection="1">
      <alignment horizontal="center" vertical="center"/>
    </xf>
    <xf numFmtId="1" fontId="5" fillId="3" borderId="52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 applyProtection="1">
      <alignment horizontal="center" vertical="center"/>
    </xf>
    <xf numFmtId="0" fontId="34" fillId="3" borderId="52" xfId="2" applyFont="1" applyFill="1" applyBorder="1" applyAlignment="1">
      <alignment horizontal="center" vertical="center" wrapText="1"/>
    </xf>
    <xf numFmtId="0" fontId="34" fillId="3" borderId="2" xfId="2" applyFont="1" applyFill="1" applyBorder="1" applyAlignment="1">
      <alignment horizontal="center" vertical="center" wrapText="1"/>
    </xf>
    <xf numFmtId="0" fontId="34" fillId="3" borderId="4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3" xfId="2" applyFont="1" applyFill="1" applyBorder="1" applyAlignment="1">
      <alignment horizontal="center" vertical="center" wrapText="1"/>
    </xf>
    <xf numFmtId="49" fontId="5" fillId="3" borderId="41" xfId="0" applyNumberFormat="1" applyFont="1" applyFill="1" applyBorder="1" applyAlignment="1" applyProtection="1">
      <alignment horizontal="center" vertical="center"/>
    </xf>
    <xf numFmtId="49" fontId="1" fillId="3" borderId="43" xfId="2" applyNumberFormat="1" applyFont="1" applyFill="1" applyBorder="1" applyAlignment="1">
      <alignment vertical="center" wrapText="1"/>
    </xf>
    <xf numFmtId="0" fontId="5" fillId="3" borderId="45" xfId="2" applyFont="1" applyFill="1" applyBorder="1" applyAlignment="1">
      <alignment horizontal="center" vertical="center" wrapText="1"/>
    </xf>
    <xf numFmtId="49" fontId="5" fillId="3" borderId="42" xfId="2" applyNumberFormat="1" applyFont="1" applyFill="1" applyBorder="1" applyAlignment="1">
      <alignment horizontal="center" vertical="center" wrapText="1"/>
    </xf>
    <xf numFmtId="166" fontId="5" fillId="3" borderId="46" xfId="2" applyNumberFormat="1" applyFont="1" applyFill="1" applyBorder="1" applyAlignment="1" applyProtection="1">
      <alignment horizontal="center" vertical="center" wrapText="1"/>
    </xf>
    <xf numFmtId="165" fontId="1" fillId="3" borderId="57" xfId="2" applyNumberFormat="1" applyFont="1" applyFill="1" applyBorder="1" applyAlignment="1" applyProtection="1">
      <alignment horizontal="center" vertical="center"/>
    </xf>
    <xf numFmtId="1" fontId="1" fillId="3" borderId="57" xfId="2" applyNumberFormat="1" applyFont="1" applyFill="1" applyBorder="1" applyAlignment="1" applyProtection="1">
      <alignment horizontal="center" vertical="center"/>
    </xf>
    <xf numFmtId="1" fontId="1" fillId="3" borderId="52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 applyProtection="1">
      <alignment horizontal="center" vertical="center"/>
    </xf>
    <xf numFmtId="0" fontId="34" fillId="3" borderId="41" xfId="2" applyFont="1" applyFill="1" applyBorder="1" applyAlignment="1">
      <alignment horizontal="center" vertical="center" wrapText="1"/>
    </xf>
    <xf numFmtId="0" fontId="34" fillId="3" borderId="42" xfId="2" applyFont="1" applyFill="1" applyBorder="1" applyAlignment="1">
      <alignment horizontal="center" vertical="center" wrapText="1"/>
    </xf>
    <xf numFmtId="0" fontId="34" fillId="3" borderId="43" xfId="2" applyFont="1" applyFill="1" applyBorder="1" applyAlignment="1">
      <alignment horizontal="center" vertical="center" wrapText="1"/>
    </xf>
    <xf numFmtId="0" fontId="34" fillId="3" borderId="45" xfId="2" applyFont="1" applyFill="1" applyBorder="1" applyAlignment="1">
      <alignment horizontal="center" vertical="center" wrapText="1"/>
    </xf>
    <xf numFmtId="0" fontId="34" fillId="3" borderId="46" xfId="2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 applyProtection="1">
      <alignment horizontal="center" vertical="center"/>
    </xf>
    <xf numFmtId="49" fontId="1" fillId="3" borderId="10" xfId="2" applyNumberFormat="1" applyFont="1" applyFill="1" applyBorder="1" applyAlignment="1">
      <alignment vertical="center" wrapText="1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6" fontId="5" fillId="3" borderId="7" xfId="2" applyNumberFormat="1" applyFont="1" applyFill="1" applyBorder="1" applyAlignment="1" applyProtection="1">
      <alignment horizontal="center" vertical="center" wrapText="1"/>
    </xf>
    <xf numFmtId="165" fontId="1" fillId="3" borderId="75" xfId="2" applyNumberFormat="1" applyFont="1" applyFill="1" applyBorder="1" applyAlignment="1" applyProtection="1">
      <alignment horizontal="center" vertical="center"/>
    </xf>
    <xf numFmtId="1" fontId="1" fillId="3" borderId="75" xfId="2" applyNumberFormat="1" applyFont="1" applyFill="1" applyBorder="1" applyAlignment="1" applyProtection="1">
      <alignment horizontal="center" vertical="center"/>
    </xf>
    <xf numFmtId="1" fontId="1" fillId="3" borderId="24" xfId="2" applyNumberFormat="1" applyFont="1" applyFill="1" applyBorder="1" applyAlignment="1" applyProtection="1">
      <alignment horizontal="center" vertical="center"/>
    </xf>
    <xf numFmtId="1" fontId="1" fillId="3" borderId="8" xfId="2" applyNumberFormat="1" applyFont="1" applyFill="1" applyBorder="1" applyAlignment="1" applyProtection="1">
      <alignment horizontal="center" vertical="center"/>
    </xf>
    <xf numFmtId="1" fontId="1" fillId="3" borderId="10" xfId="2" applyNumberFormat="1" applyFont="1" applyFill="1" applyBorder="1" applyAlignment="1" applyProtection="1">
      <alignment horizontal="center" vertical="center"/>
    </xf>
    <xf numFmtId="0" fontId="34" fillId="3" borderId="24" xfId="2" applyFont="1" applyFill="1" applyBorder="1" applyAlignment="1">
      <alignment horizontal="center" vertical="center" wrapText="1"/>
    </xf>
    <xf numFmtId="0" fontId="34" fillId="3" borderId="8" xfId="2" applyFont="1" applyFill="1" applyBorder="1" applyAlignment="1">
      <alignment horizontal="center" vertical="center" wrapText="1"/>
    </xf>
    <xf numFmtId="0" fontId="34" fillId="3" borderId="10" xfId="2" applyFont="1" applyFill="1" applyBorder="1" applyAlignment="1">
      <alignment horizontal="center" vertical="center" wrapText="1"/>
    </xf>
    <xf numFmtId="0" fontId="34" fillId="3" borderId="6" xfId="2" applyFont="1" applyFill="1" applyBorder="1" applyAlignment="1">
      <alignment horizontal="center" vertical="center" wrapText="1"/>
    </xf>
    <xf numFmtId="0" fontId="34" fillId="3" borderId="7" xfId="2" applyFont="1" applyFill="1" applyBorder="1" applyAlignment="1">
      <alignment horizontal="center" vertical="center" wrapText="1"/>
    </xf>
    <xf numFmtId="49" fontId="5" fillId="3" borderId="39" xfId="2" applyNumberFormat="1" applyFont="1" applyFill="1" applyBorder="1" applyAlignment="1">
      <alignment horizontal="left" vertical="center" wrapText="1"/>
    </xf>
    <xf numFmtId="0" fontId="34" fillId="3" borderId="35" xfId="2" applyFont="1" applyFill="1" applyBorder="1" applyAlignment="1">
      <alignment horizontal="center" vertical="center" wrapText="1"/>
    </xf>
    <xf numFmtId="166" fontId="34" fillId="3" borderId="38" xfId="2" applyNumberFormat="1" applyFont="1" applyFill="1" applyBorder="1" applyAlignment="1" applyProtection="1">
      <alignment horizontal="center" vertical="center"/>
    </xf>
    <xf numFmtId="168" fontId="5" fillId="3" borderId="15" xfId="2" applyNumberFormat="1" applyFont="1" applyFill="1" applyBorder="1" applyAlignment="1" applyProtection="1">
      <alignment horizontal="center" vertical="center"/>
    </xf>
    <xf numFmtId="0" fontId="1" fillId="3" borderId="5" xfId="2" applyFont="1" applyFill="1" applyBorder="1" applyAlignment="1">
      <alignment horizontal="center" vertical="center" wrapText="1"/>
    </xf>
    <xf numFmtId="0" fontId="1" fillId="3" borderId="65" xfId="2" applyFont="1" applyFill="1" applyBorder="1" applyAlignment="1">
      <alignment horizontal="center" vertical="center" wrapText="1"/>
    </xf>
    <xf numFmtId="166" fontId="1" fillId="3" borderId="4" xfId="2" applyNumberFormat="1" applyFont="1" applyFill="1" applyBorder="1" applyAlignment="1" applyProtection="1">
      <alignment horizontal="center" vertical="center"/>
    </xf>
    <xf numFmtId="0" fontId="1" fillId="3" borderId="52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4" fillId="3" borderId="65" xfId="2" applyFont="1" applyFill="1" applyBorder="1" applyAlignment="1">
      <alignment horizontal="center" vertical="center" wrapText="1"/>
    </xf>
    <xf numFmtId="166" fontId="34" fillId="3" borderId="4" xfId="2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0" fontId="5" fillId="3" borderId="51" xfId="0" applyNumberFormat="1" applyFont="1" applyFill="1" applyBorder="1" applyAlignment="1" applyProtection="1">
      <alignment horizontal="left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67" fontId="30" fillId="3" borderId="51" xfId="0" applyNumberFormat="1" applyFont="1" applyFill="1" applyBorder="1" applyAlignment="1" applyProtection="1">
      <alignment horizontal="center" vertical="center"/>
    </xf>
    <xf numFmtId="165" fontId="5" fillId="3" borderId="53" xfId="0" applyNumberFormat="1" applyFont="1" applyFill="1" applyBorder="1" applyAlignment="1" applyProtection="1">
      <alignment horizontal="center" vertical="center"/>
    </xf>
    <xf numFmtId="1" fontId="5" fillId="3" borderId="53" xfId="0" applyNumberFormat="1" applyFont="1" applyFill="1" applyBorder="1" applyAlignment="1">
      <alignment horizontal="center" vertical="center" wrapText="1"/>
    </xf>
    <xf numFmtId="165" fontId="5" fillId="3" borderId="36" xfId="2" applyNumberFormat="1" applyFont="1" applyFill="1" applyBorder="1" applyAlignment="1" applyProtection="1">
      <alignment horizontal="center" vertical="center"/>
    </xf>
    <xf numFmtId="165" fontId="5" fillId="3" borderId="37" xfId="2" applyNumberFormat="1" applyFont="1" applyFill="1" applyBorder="1" applyAlignment="1" applyProtection="1">
      <alignment horizontal="center" vertical="center"/>
    </xf>
    <xf numFmtId="1" fontId="5" fillId="3" borderId="51" xfId="2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left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7" fontId="30" fillId="3" borderId="7" xfId="0" applyNumberFormat="1" applyFont="1" applyFill="1" applyBorder="1" applyAlignment="1" applyProtection="1">
      <alignment horizontal="center" vertical="center"/>
    </xf>
    <xf numFmtId="165" fontId="5" fillId="3" borderId="75" xfId="0" applyNumberFormat="1" applyFont="1" applyFill="1" applyBorder="1" applyAlignment="1" applyProtection="1">
      <alignment horizontal="center" vertical="center"/>
    </xf>
    <xf numFmtId="1" fontId="5" fillId="3" borderId="75" xfId="0" applyNumberFormat="1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4" xfId="2" applyNumberFormat="1" applyFont="1" applyFill="1" applyBorder="1" applyAlignment="1" applyProtection="1">
      <alignment horizontal="center" vertical="center"/>
    </xf>
    <xf numFmtId="165" fontId="5" fillId="3" borderId="8" xfId="2" applyNumberFormat="1" applyFont="1" applyFill="1" applyBorder="1" applyAlignment="1" applyProtection="1">
      <alignment horizontal="center" vertical="center"/>
    </xf>
    <xf numFmtId="1" fontId="5" fillId="3" borderId="7" xfId="2" applyNumberFormat="1" applyFont="1" applyFill="1" applyBorder="1" applyAlignment="1" applyProtection="1">
      <alignment horizontal="center" vertical="center"/>
    </xf>
    <xf numFmtId="1" fontId="5" fillId="3" borderId="10" xfId="2" applyNumberFormat="1" applyFont="1" applyFill="1" applyBorder="1" applyAlignment="1" applyProtection="1">
      <alignment horizontal="center" vertical="center"/>
    </xf>
    <xf numFmtId="165" fontId="5" fillId="3" borderId="47" xfId="2" applyNumberFormat="1" applyFont="1" applyFill="1" applyBorder="1" applyAlignment="1" applyProtection="1">
      <alignment horizontal="center" vertical="center"/>
    </xf>
    <xf numFmtId="1" fontId="5" fillId="3" borderId="30" xfId="0" applyNumberFormat="1" applyFont="1" applyFill="1" applyBorder="1" applyAlignment="1" applyProtection="1">
      <alignment horizontal="center" vertical="center"/>
    </xf>
    <xf numFmtId="167" fontId="5" fillId="3" borderId="53" xfId="0" applyNumberFormat="1" applyFont="1" applyFill="1" applyBorder="1" applyAlignment="1" applyProtection="1">
      <alignment horizontal="left" vertical="center" wrapText="1"/>
    </xf>
    <xf numFmtId="167" fontId="1" fillId="3" borderId="36" xfId="0" applyNumberFormat="1" applyFont="1" applyFill="1" applyBorder="1" applyAlignment="1" applyProtection="1">
      <alignment horizontal="center" vertical="center"/>
    </xf>
    <xf numFmtId="167" fontId="1" fillId="3" borderId="37" xfId="0" applyNumberFormat="1" applyFont="1" applyFill="1" applyBorder="1" applyAlignment="1" applyProtection="1">
      <alignment horizontal="center" vertical="center"/>
    </xf>
    <xf numFmtId="167" fontId="1" fillId="3" borderId="51" xfId="0" applyNumberFormat="1" applyFont="1" applyFill="1" applyBorder="1" applyAlignment="1" applyProtection="1">
      <alignment horizontal="center" vertical="center"/>
    </xf>
    <xf numFmtId="167" fontId="5" fillId="3" borderId="53" xfId="0" applyNumberFormat="1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167" fontId="5" fillId="3" borderId="75" xfId="0" applyNumberFormat="1" applyFont="1" applyFill="1" applyBorder="1" applyAlignment="1" applyProtection="1">
      <alignment horizontal="left" vertical="center" wrapText="1"/>
    </xf>
    <xf numFmtId="167" fontId="1" fillId="3" borderId="7" xfId="0" applyNumberFormat="1" applyFont="1" applyFill="1" applyBorder="1" applyAlignment="1" applyProtection="1">
      <alignment horizontal="center" vertical="center"/>
    </xf>
    <xf numFmtId="167" fontId="5" fillId="3" borderId="75" xfId="0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" fontId="5" fillId="3" borderId="13" xfId="0" applyNumberFormat="1" applyFont="1" applyFill="1" applyBorder="1" applyAlignment="1" applyProtection="1">
      <alignment horizontal="center" vertical="center"/>
    </xf>
    <xf numFmtId="49" fontId="1" fillId="3" borderId="39" xfId="2" applyNumberFormat="1" applyFont="1" applyFill="1" applyBorder="1" applyAlignment="1">
      <alignment vertical="center" wrapText="1"/>
    </xf>
    <xf numFmtId="0" fontId="1" fillId="3" borderId="37" xfId="2" applyNumberFormat="1" applyFont="1" applyFill="1" applyBorder="1" applyAlignment="1" applyProtection="1">
      <alignment horizontal="center" vertical="center"/>
    </xf>
    <xf numFmtId="0" fontId="1" fillId="3" borderId="38" xfId="2" applyNumberFormat="1" applyFont="1" applyFill="1" applyBorder="1" applyAlignment="1" applyProtection="1">
      <alignment horizontal="center" vertical="center"/>
    </xf>
    <xf numFmtId="168" fontId="1" fillId="3" borderId="34" xfId="2" applyNumberFormat="1" applyFont="1" applyFill="1" applyBorder="1" applyAlignment="1" applyProtection="1">
      <alignment horizontal="center" vertical="center"/>
    </xf>
    <xf numFmtId="168" fontId="1" fillId="3" borderId="53" xfId="2" applyNumberFormat="1" applyFont="1" applyFill="1" applyBorder="1" applyAlignment="1" applyProtection="1">
      <alignment horizontal="center" vertical="center"/>
    </xf>
    <xf numFmtId="167" fontId="1" fillId="3" borderId="36" xfId="2" applyNumberFormat="1" applyFont="1" applyFill="1" applyBorder="1" applyAlignment="1" applyProtection="1">
      <alignment horizontal="center" vertical="center"/>
    </xf>
    <xf numFmtId="167" fontId="1" fillId="3" borderId="37" xfId="2" applyNumberFormat="1" applyFont="1" applyFill="1" applyBorder="1" applyAlignment="1" applyProtection="1">
      <alignment horizontal="center" vertical="center"/>
    </xf>
    <xf numFmtId="167" fontId="1" fillId="3" borderId="38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49" fontId="1" fillId="3" borderId="11" xfId="2" applyNumberFormat="1" applyFont="1" applyFill="1" applyBorder="1" applyAlignment="1">
      <alignment vertical="center" wrapText="1"/>
    </xf>
    <xf numFmtId="0" fontId="1" fillId="3" borderId="77" xfId="2" applyNumberFormat="1" applyFont="1" applyFill="1" applyBorder="1" applyAlignment="1" applyProtection="1">
      <alignment horizontal="center" vertical="center"/>
    </xf>
    <xf numFmtId="0" fontId="1" fillId="3" borderId="78" xfId="2" applyNumberFormat="1" applyFont="1" applyFill="1" applyBorder="1" applyAlignment="1" applyProtection="1">
      <alignment horizontal="center" vertical="center"/>
    </xf>
    <xf numFmtId="0" fontId="1" fillId="3" borderId="79" xfId="2" applyNumberFormat="1" applyFont="1" applyFill="1" applyBorder="1" applyAlignment="1" applyProtection="1">
      <alignment horizontal="center" vertical="center"/>
    </xf>
    <xf numFmtId="168" fontId="1" fillId="3" borderId="13" xfId="2" applyNumberFormat="1" applyFont="1" applyFill="1" applyBorder="1" applyAlignment="1" applyProtection="1">
      <alignment horizontal="center" vertical="center"/>
    </xf>
    <xf numFmtId="168" fontId="1" fillId="3" borderId="14" xfId="2" applyNumberFormat="1" applyFont="1" applyFill="1" applyBorder="1" applyAlignment="1" applyProtection="1">
      <alignment horizontal="center" vertical="center"/>
    </xf>
    <xf numFmtId="167" fontId="1" fillId="3" borderId="24" xfId="2" applyNumberFormat="1" applyFont="1" applyFill="1" applyBorder="1" applyAlignment="1" applyProtection="1">
      <alignment horizontal="center" vertical="center"/>
    </xf>
    <xf numFmtId="167" fontId="1" fillId="3" borderId="8" xfId="2" applyNumberFormat="1" applyFont="1" applyFill="1" applyBorder="1" applyAlignment="1" applyProtection="1">
      <alignment horizontal="center" vertical="center"/>
    </xf>
    <xf numFmtId="167" fontId="1" fillId="3" borderId="10" xfId="2" applyNumberFormat="1" applyFont="1" applyFill="1" applyBorder="1" applyAlignment="1" applyProtection="1">
      <alignment horizontal="center" vertical="center"/>
    </xf>
    <xf numFmtId="0" fontId="1" fillId="3" borderId="70" xfId="2" applyNumberFormat="1" applyFont="1" applyFill="1" applyBorder="1" applyAlignment="1" applyProtection="1">
      <alignment horizontal="center" vertical="center"/>
    </xf>
    <xf numFmtId="165" fontId="5" fillId="3" borderId="13" xfId="2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 applyProtection="1">
      <alignment horizontal="center" vertical="center"/>
    </xf>
    <xf numFmtId="1" fontId="5" fillId="3" borderId="11" xfId="2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6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8" fontId="1" fillId="3" borderId="0" xfId="2" applyNumberFormat="1" applyFont="1" applyFill="1" applyBorder="1" applyAlignment="1" applyProtection="1">
      <alignment horizontal="center" vertical="center"/>
    </xf>
    <xf numFmtId="166" fontId="1" fillId="3" borderId="0" xfId="2" applyNumberFormat="1" applyFont="1" applyFill="1" applyBorder="1" applyAlignment="1" applyProtection="1">
      <alignment vertical="center"/>
    </xf>
    <xf numFmtId="0" fontId="1" fillId="3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center" wrapText="1"/>
    </xf>
    <xf numFmtId="0" fontId="34" fillId="3" borderId="0" xfId="2" applyNumberFormat="1" applyFont="1" applyFill="1" applyBorder="1" applyAlignment="1" applyProtection="1">
      <alignment horizontal="center" vertical="center"/>
    </xf>
    <xf numFmtId="166" fontId="35" fillId="3" borderId="0" xfId="2" applyNumberFormat="1" applyFont="1" applyFill="1" applyBorder="1" applyAlignment="1" applyProtection="1">
      <alignment vertical="center"/>
    </xf>
    <xf numFmtId="166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1" fontId="1" fillId="3" borderId="41" xfId="2" applyNumberFormat="1" applyFont="1" applyFill="1" applyBorder="1" applyAlignment="1" applyProtection="1">
      <alignment horizontal="center" vertical="center"/>
    </xf>
    <xf numFmtId="0" fontId="5" fillId="3" borderId="14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1" fillId="3" borderId="35" xfId="2" applyNumberFormat="1" applyFont="1" applyFill="1" applyBorder="1" applyAlignment="1" applyProtection="1">
      <alignment horizontal="center" vertical="center"/>
    </xf>
    <xf numFmtId="0" fontId="1" fillId="3" borderId="69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166" fontId="34" fillId="3" borderId="0" xfId="2" applyNumberFormat="1" applyFont="1" applyFill="1" applyBorder="1" applyAlignment="1" applyProtection="1">
      <alignment vertical="center"/>
    </xf>
    <xf numFmtId="0" fontId="5" fillId="3" borderId="13" xfId="2" applyFont="1" applyFill="1" applyBorder="1" applyAlignment="1">
      <alignment horizontal="center" vertical="center" wrapText="1"/>
    </xf>
    <xf numFmtId="165" fontId="31" fillId="3" borderId="13" xfId="2" applyNumberFormat="1" applyFont="1" applyFill="1" applyBorder="1" applyAlignment="1">
      <alignment horizontal="center" vertical="center" wrapText="1"/>
    </xf>
    <xf numFmtId="1" fontId="31" fillId="3" borderId="13" xfId="2" applyNumberFormat="1" applyFont="1" applyFill="1" applyBorder="1" applyAlignment="1">
      <alignment horizontal="center" vertical="center" wrapText="1"/>
    </xf>
    <xf numFmtId="1" fontId="31" fillId="3" borderId="12" xfId="2" applyNumberFormat="1" applyFont="1" applyFill="1" applyBorder="1" applyAlignment="1">
      <alignment horizontal="center" vertical="center" wrapText="1"/>
    </xf>
    <xf numFmtId="1" fontId="31" fillId="3" borderId="30" xfId="2" applyNumberFormat="1" applyFont="1" applyFill="1" applyBorder="1" applyAlignment="1">
      <alignment horizontal="center" vertical="center" wrapText="1"/>
    </xf>
    <xf numFmtId="49" fontId="1" fillId="3" borderId="34" xfId="0" applyNumberFormat="1" applyFont="1" applyFill="1" applyBorder="1" applyAlignment="1">
      <alignment vertical="center" wrapText="1"/>
    </xf>
    <xf numFmtId="0" fontId="1" fillId="3" borderId="59" xfId="0" applyFont="1" applyFill="1" applyBorder="1" applyAlignment="1">
      <alignment horizontal="center" vertical="center"/>
    </xf>
    <xf numFmtId="168" fontId="1" fillId="3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1" fontId="1" fillId="3" borderId="3" xfId="2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166" fontId="35" fillId="3" borderId="0" xfId="0" applyNumberFormat="1" applyFont="1" applyFill="1" applyAlignment="1">
      <alignment vertical="center"/>
    </xf>
    <xf numFmtId="49" fontId="1" fillId="3" borderId="15" xfId="0" applyNumberFormat="1" applyFont="1" applyFill="1" applyBorder="1" applyAlignment="1">
      <alignment vertical="center" wrapText="1"/>
    </xf>
    <xf numFmtId="1" fontId="1" fillId="3" borderId="54" xfId="0" applyNumberFormat="1" applyFont="1" applyFill="1" applyBorder="1" applyAlignment="1">
      <alignment horizontal="center" vertical="center"/>
    </xf>
    <xf numFmtId="49" fontId="1" fillId="3" borderId="54" xfId="0" applyNumberFormat="1" applyFont="1" applyFill="1" applyBorder="1" applyAlignment="1">
      <alignment horizontal="center" vertical="center"/>
    </xf>
    <xf numFmtId="49" fontId="1" fillId="3" borderId="64" xfId="0" applyNumberFormat="1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168" fontId="1" fillId="3" borderId="25" xfId="0" applyNumberFormat="1" applyFont="1" applyFill="1" applyBorder="1" applyAlignment="1">
      <alignment horizontal="center" vertical="center"/>
    </xf>
    <xf numFmtId="167" fontId="1" fillId="3" borderId="64" xfId="0" applyNumberFormat="1" applyFont="1" applyFill="1" applyBorder="1" applyAlignment="1">
      <alignment horizontal="center" vertical="center"/>
    </xf>
    <xf numFmtId="167" fontId="1" fillId="3" borderId="56" xfId="0" applyNumberFormat="1" applyFont="1" applyFill="1" applyBorder="1" applyAlignment="1">
      <alignment horizontal="center" vertical="center"/>
    </xf>
    <xf numFmtId="167" fontId="1" fillId="3" borderId="54" xfId="0" applyNumberFormat="1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49" fontId="1" fillId="3" borderId="15" xfId="2" applyNumberFormat="1" applyFont="1" applyFill="1" applyBorder="1" applyAlignment="1">
      <alignment vertical="center" wrapText="1"/>
    </xf>
    <xf numFmtId="1" fontId="1" fillId="3" borderId="5" xfId="2" applyNumberFormat="1" applyFont="1" applyFill="1" applyBorder="1" applyAlignment="1">
      <alignment horizontal="center" vertical="center"/>
    </xf>
    <xf numFmtId="49" fontId="1" fillId="3" borderId="2" xfId="2" applyNumberFormat="1" applyFont="1" applyFill="1" applyBorder="1" applyAlignment="1">
      <alignment horizontal="center" vertical="center"/>
    </xf>
    <xf numFmtId="49" fontId="1" fillId="3" borderId="3" xfId="2" applyNumberFormat="1" applyFont="1" applyFill="1" applyBorder="1" applyAlignment="1">
      <alignment horizontal="center" vertical="center"/>
    </xf>
    <xf numFmtId="0" fontId="1" fillId="3" borderId="3" xfId="2" applyNumberFormat="1" applyFont="1" applyFill="1" applyBorder="1" applyAlignment="1">
      <alignment horizontal="center" vertical="center"/>
    </xf>
    <xf numFmtId="168" fontId="1" fillId="3" borderId="15" xfId="2" applyNumberFormat="1" applyFont="1" applyFill="1" applyBorder="1" applyAlignment="1" applyProtection="1">
      <alignment horizontal="center" vertical="center"/>
    </xf>
    <xf numFmtId="1" fontId="1" fillId="3" borderId="57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0" fontId="1" fillId="3" borderId="2" xfId="2" applyNumberFormat="1" applyFont="1" applyFill="1" applyBorder="1" applyAlignment="1">
      <alignment horizontal="center" vertical="center"/>
    </xf>
    <xf numFmtId="0" fontId="1" fillId="3" borderId="52" xfId="2" applyNumberFormat="1" applyFont="1" applyFill="1" applyBorder="1" applyAlignment="1">
      <alignment horizontal="center" vertical="center" wrapText="1"/>
    </xf>
    <xf numFmtId="0" fontId="1" fillId="3" borderId="2" xfId="2" applyNumberFormat="1" applyFont="1" applyFill="1" applyBorder="1" applyAlignment="1">
      <alignment horizontal="center" vertical="center" wrapText="1"/>
    </xf>
    <xf numFmtId="0" fontId="1" fillId="3" borderId="4" xfId="2" applyNumberFormat="1" applyFont="1" applyFill="1" applyBorder="1" applyAlignment="1">
      <alignment horizontal="center" vertical="center" wrapText="1"/>
    </xf>
    <xf numFmtId="0" fontId="1" fillId="3" borderId="5" xfId="2" applyNumberFormat="1" applyFont="1" applyFill="1" applyBorder="1" applyAlignment="1">
      <alignment horizontal="center" vertical="center" wrapText="1"/>
    </xf>
    <xf numFmtId="0" fontId="1" fillId="3" borderId="4" xfId="2" applyNumberFormat="1" applyFont="1" applyFill="1" applyBorder="1" applyAlignment="1" applyProtection="1">
      <alignment horizontal="center" vertical="center"/>
    </xf>
    <xf numFmtId="49" fontId="1" fillId="3" borderId="44" xfId="2" applyNumberFormat="1" applyFont="1" applyFill="1" applyBorder="1" applyAlignment="1">
      <alignment vertical="center" wrapText="1"/>
    </xf>
    <xf numFmtId="1" fontId="1" fillId="3" borderId="45" xfId="2" applyNumberFormat="1" applyFont="1" applyFill="1" applyBorder="1" applyAlignment="1">
      <alignment horizontal="center" vertical="center"/>
    </xf>
    <xf numFmtId="49" fontId="1" fillId="3" borderId="42" xfId="2" applyNumberFormat="1" applyFont="1" applyFill="1" applyBorder="1" applyAlignment="1">
      <alignment horizontal="center" vertical="center"/>
    </xf>
    <xf numFmtId="49" fontId="1" fillId="3" borderId="46" xfId="2" applyNumberFormat="1" applyFont="1" applyFill="1" applyBorder="1" applyAlignment="1">
      <alignment horizontal="center" vertical="center"/>
    </xf>
    <xf numFmtId="0" fontId="1" fillId="3" borderId="46" xfId="2" applyNumberFormat="1" applyFont="1" applyFill="1" applyBorder="1" applyAlignment="1">
      <alignment horizontal="center" vertical="center"/>
    </xf>
    <xf numFmtId="168" fontId="1" fillId="3" borderId="44" xfId="2" applyNumberFormat="1" applyFont="1" applyFill="1" applyBorder="1" applyAlignment="1" applyProtection="1">
      <alignment horizontal="center" vertical="center"/>
    </xf>
    <xf numFmtId="1" fontId="1" fillId="3" borderId="72" xfId="2" applyNumberFormat="1" applyFont="1" applyFill="1" applyBorder="1" applyAlignment="1">
      <alignment horizontal="center" vertical="center"/>
    </xf>
    <xf numFmtId="1" fontId="1" fillId="3" borderId="42" xfId="2" applyNumberFormat="1" applyFont="1" applyFill="1" applyBorder="1" applyAlignment="1">
      <alignment horizontal="center" vertical="center"/>
    </xf>
    <xf numFmtId="0" fontId="1" fillId="3" borderId="42" xfId="2" applyNumberFormat="1" applyFont="1" applyFill="1" applyBorder="1" applyAlignment="1">
      <alignment horizontal="center" vertical="center"/>
    </xf>
    <xf numFmtId="1" fontId="1" fillId="3" borderId="46" xfId="2" applyNumberFormat="1" applyFont="1" applyFill="1" applyBorder="1" applyAlignment="1">
      <alignment horizontal="center" vertical="center" wrapText="1"/>
    </xf>
    <xf numFmtId="0" fontId="1" fillId="3" borderId="41" xfId="2" applyNumberFormat="1" applyFont="1" applyFill="1" applyBorder="1" applyAlignment="1">
      <alignment horizontal="center" vertical="center" wrapText="1"/>
    </xf>
    <xf numFmtId="0" fontId="1" fillId="3" borderId="42" xfId="2" applyNumberFormat="1" applyFont="1" applyFill="1" applyBorder="1" applyAlignment="1">
      <alignment horizontal="center" vertical="center" wrapText="1"/>
    </xf>
    <xf numFmtId="0" fontId="1" fillId="3" borderId="43" xfId="2" applyNumberFormat="1" applyFont="1" applyFill="1" applyBorder="1" applyAlignment="1">
      <alignment horizontal="center" vertical="center" wrapText="1"/>
    </xf>
    <xf numFmtId="0" fontId="1" fillId="3" borderId="45" xfId="2" applyNumberFormat="1" applyFont="1" applyFill="1" applyBorder="1" applyAlignment="1">
      <alignment horizontal="center" vertical="center" wrapText="1"/>
    </xf>
    <xf numFmtId="165" fontId="5" fillId="3" borderId="13" xfId="2" applyNumberFormat="1" applyFont="1" applyFill="1" applyBorder="1" applyAlignment="1" applyProtection="1">
      <alignment horizontal="center" vertical="center"/>
    </xf>
    <xf numFmtId="165" fontId="1" fillId="3" borderId="30" xfId="2" applyNumberFormat="1" applyFont="1" applyFill="1" applyBorder="1" applyAlignment="1" applyProtection="1">
      <alignment horizontal="center" vertical="center"/>
    </xf>
    <xf numFmtId="169" fontId="1" fillId="3" borderId="0" xfId="2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center"/>
    </xf>
    <xf numFmtId="0" fontId="26" fillId="0" borderId="0" xfId="0" applyFont="1" applyAlignment="1">
      <alignment horizontal="left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6" fillId="0" borderId="46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49" fontId="16" fillId="0" borderId="46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8" fillId="0" borderId="46" xfId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6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46" xfId="1" applyNumberFormat="1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>
      <alignment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85" xfId="0" applyFont="1" applyFill="1" applyBorder="1" applyAlignment="1">
      <alignment horizontal="center" vertical="center" wrapText="1"/>
    </xf>
    <xf numFmtId="0" fontId="29" fillId="0" borderId="74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 wrapText="1"/>
    </xf>
    <xf numFmtId="0" fontId="29" fillId="0" borderId="83" xfId="0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17" fillId="0" borderId="80" xfId="0" applyFont="1" applyBorder="1" applyAlignment="1">
      <alignment horizontal="center" wrapText="1"/>
    </xf>
    <xf numFmtId="0" fontId="18" fillId="0" borderId="81" xfId="0" applyFont="1" applyBorder="1" applyAlignment="1">
      <alignment horizontal="center" wrapText="1"/>
    </xf>
    <xf numFmtId="0" fontId="18" fillId="0" borderId="83" xfId="0" applyFont="1" applyFill="1" applyBorder="1" applyAlignment="1">
      <alignment horizontal="center" vertical="center" wrapText="1"/>
    </xf>
    <xf numFmtId="0" fontId="18" fillId="0" borderId="81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74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29" fillId="0" borderId="81" xfId="0" applyFont="1" applyFill="1" applyBorder="1" applyAlignment="1">
      <alignment horizontal="center" vertical="center" wrapText="1"/>
    </xf>
    <xf numFmtId="0" fontId="17" fillId="0" borderId="85" xfId="0" applyNumberFormat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85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1" fontId="17" fillId="0" borderId="85" xfId="0" applyNumberFormat="1" applyFont="1" applyBorder="1" applyAlignment="1">
      <alignment horizontal="center" vertical="center" wrapText="1"/>
    </xf>
    <xf numFmtId="1" fontId="18" fillId="0" borderId="74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65" xfId="0" applyFont="1" applyBorder="1" applyAlignment="1"/>
    <xf numFmtId="0" fontId="2" fillId="0" borderId="5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4" xfId="0" applyFont="1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6" fontId="1" fillId="3" borderId="3" xfId="2" applyNumberFormat="1" applyFont="1" applyFill="1" applyBorder="1" applyAlignment="1" applyProtection="1">
      <alignment horizontal="center" vertical="center"/>
    </xf>
    <xf numFmtId="166" fontId="1" fillId="3" borderId="65" xfId="2" applyNumberFormat="1" applyFont="1" applyFill="1" applyBorder="1" applyAlignment="1" applyProtection="1">
      <alignment horizontal="center" vertical="center"/>
    </xf>
    <xf numFmtId="166" fontId="1" fillId="3" borderId="5" xfId="2" applyNumberFormat="1" applyFont="1" applyFill="1" applyBorder="1" applyAlignment="1" applyProtection="1">
      <alignment horizontal="center" vertical="center"/>
    </xf>
    <xf numFmtId="166" fontId="1" fillId="3" borderId="53" xfId="2" applyNumberFormat="1" applyFont="1" applyFill="1" applyBorder="1" applyAlignment="1" applyProtection="1">
      <alignment horizontal="center" vertical="center" wrapText="1"/>
    </xf>
    <xf numFmtId="166" fontId="1" fillId="3" borderId="35" xfId="2" applyNumberFormat="1" applyFont="1" applyFill="1" applyBorder="1" applyAlignment="1" applyProtection="1">
      <alignment horizontal="center" vertical="center" wrapText="1"/>
    </xf>
    <xf numFmtId="166" fontId="1" fillId="3" borderId="39" xfId="2" applyNumberFormat="1" applyFont="1" applyFill="1" applyBorder="1" applyAlignment="1" applyProtection="1">
      <alignment horizontal="center" vertical="center" wrapText="1"/>
    </xf>
    <xf numFmtId="167" fontId="5" fillId="3" borderId="66" xfId="2" applyNumberFormat="1" applyFont="1" applyFill="1" applyBorder="1" applyAlignment="1" applyProtection="1">
      <alignment horizontal="center" vertical="center"/>
    </xf>
    <xf numFmtId="167" fontId="5" fillId="3" borderId="47" xfId="2" applyNumberFormat="1" applyFont="1" applyFill="1" applyBorder="1" applyAlignment="1" applyProtection="1">
      <alignment horizontal="center" vertical="center"/>
    </xf>
    <xf numFmtId="167" fontId="5" fillId="3" borderId="12" xfId="2" applyNumberFormat="1" applyFont="1" applyFill="1" applyBorder="1" applyAlignment="1" applyProtection="1">
      <alignment horizontal="center" vertical="center"/>
    </xf>
    <xf numFmtId="167" fontId="5" fillId="3" borderId="13" xfId="2" applyNumberFormat="1" applyFont="1" applyFill="1" applyBorder="1" applyAlignment="1" applyProtection="1">
      <alignment horizontal="center" vertical="center"/>
    </xf>
    <xf numFmtId="0" fontId="5" fillId="3" borderId="30" xfId="2" applyFont="1" applyFill="1" applyBorder="1" applyAlignment="1">
      <alignment horizontal="right" vertical="center"/>
    </xf>
    <xf numFmtId="167" fontId="5" fillId="3" borderId="24" xfId="2" applyNumberFormat="1" applyFont="1" applyFill="1" applyBorder="1" applyAlignment="1" applyProtection="1">
      <alignment horizontal="center" vertical="center"/>
    </xf>
    <xf numFmtId="167" fontId="5" fillId="3" borderId="8" xfId="2" applyNumberFormat="1" applyFont="1" applyFill="1" applyBorder="1" applyAlignment="1" applyProtection="1">
      <alignment horizontal="center" vertical="center"/>
    </xf>
    <xf numFmtId="167" fontId="5" fillId="3" borderId="42" xfId="2" applyNumberFormat="1" applyFont="1" applyFill="1" applyBorder="1" applyAlignment="1" applyProtection="1">
      <alignment horizontal="center" vertical="center"/>
    </xf>
    <xf numFmtId="167" fontId="5" fillId="3" borderId="10" xfId="2" applyNumberFormat="1" applyFont="1" applyFill="1" applyBorder="1" applyAlignment="1" applyProtection="1">
      <alignment horizontal="center" vertical="center"/>
    </xf>
    <xf numFmtId="49" fontId="1" fillId="3" borderId="50" xfId="2" applyNumberFormat="1" applyFont="1" applyFill="1" applyBorder="1" applyAlignment="1" applyProtection="1">
      <alignment horizontal="center" vertical="center"/>
    </xf>
    <xf numFmtId="49" fontId="1" fillId="3" borderId="13" xfId="2" applyNumberFormat="1" applyFont="1" applyFill="1" applyBorder="1" applyAlignment="1" applyProtection="1">
      <alignment horizontal="center" vertical="center"/>
    </xf>
    <xf numFmtId="0" fontId="5" fillId="3" borderId="14" xfId="2" applyFont="1" applyFill="1" applyBorder="1" applyAlignment="1">
      <alignment horizontal="center" vertical="center" wrapText="1"/>
    </xf>
    <xf numFmtId="0" fontId="5" fillId="3" borderId="69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166" fontId="1" fillId="3" borderId="42" xfId="2" applyNumberFormat="1" applyFont="1" applyFill="1" applyBorder="1" applyAlignment="1" applyProtection="1">
      <alignment horizontal="center" vertical="center" textRotation="90" wrapText="1"/>
    </xf>
    <xf numFmtId="166" fontId="1" fillId="3" borderId="20" xfId="2" applyNumberFormat="1" applyFont="1" applyFill="1" applyBorder="1" applyAlignment="1" applyProtection="1">
      <alignment horizontal="center" vertical="center" textRotation="90" wrapText="1"/>
    </xf>
    <xf numFmtId="166" fontId="1" fillId="3" borderId="78" xfId="2" applyNumberFormat="1" applyFont="1" applyFill="1" applyBorder="1" applyAlignment="1" applyProtection="1">
      <alignment horizontal="center" vertical="center" textRotation="90" wrapText="1"/>
    </xf>
    <xf numFmtId="0" fontId="1" fillId="3" borderId="53" xfId="2" applyNumberFormat="1" applyFont="1" applyFill="1" applyBorder="1" applyAlignment="1" applyProtection="1">
      <alignment horizontal="center" vertical="center"/>
    </xf>
    <xf numFmtId="0" fontId="1" fillId="3" borderId="35" xfId="2" applyNumberFormat="1" applyFont="1" applyFill="1" applyBorder="1" applyAlignment="1" applyProtection="1">
      <alignment horizontal="center" vertical="center"/>
    </xf>
    <xf numFmtId="0" fontId="1" fillId="3" borderId="39" xfId="2" applyNumberFormat="1" applyFont="1" applyFill="1" applyBorder="1" applyAlignment="1" applyProtection="1">
      <alignment horizontal="center" vertical="center"/>
    </xf>
    <xf numFmtId="0" fontId="1" fillId="3" borderId="17" xfId="2" applyNumberFormat="1" applyFont="1" applyFill="1" applyBorder="1" applyAlignment="1" applyProtection="1">
      <alignment horizontal="center" vertical="center"/>
    </xf>
    <xf numFmtId="0" fontId="1" fillId="3" borderId="90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19" xfId="2" applyNumberFormat="1" applyFont="1" applyFill="1" applyBorder="1" applyAlignment="1" applyProtection="1">
      <alignment horizontal="center" vertical="center"/>
    </xf>
    <xf numFmtId="164" fontId="5" fillId="3" borderId="61" xfId="0" applyNumberFormat="1" applyFont="1" applyFill="1" applyBorder="1" applyAlignment="1" applyProtection="1">
      <alignment horizontal="center" vertical="center"/>
    </xf>
    <xf numFmtId="164" fontId="5" fillId="3" borderId="73" xfId="0" applyNumberFormat="1" applyFont="1" applyFill="1" applyBorder="1" applyAlignment="1" applyProtection="1">
      <alignment horizontal="center" vertical="center"/>
    </xf>
    <xf numFmtId="164" fontId="5" fillId="3" borderId="62" xfId="0" applyNumberFormat="1" applyFont="1" applyFill="1" applyBorder="1" applyAlignment="1" applyProtection="1">
      <alignment horizontal="center" vertical="center"/>
    </xf>
    <xf numFmtId="164" fontId="5" fillId="3" borderId="87" xfId="0" applyNumberFormat="1" applyFont="1" applyFill="1" applyBorder="1" applyAlignment="1" applyProtection="1">
      <alignment horizontal="center" vertical="center"/>
    </xf>
    <xf numFmtId="167" fontId="5" fillId="3" borderId="41" xfId="2" applyNumberFormat="1" applyFont="1" applyFill="1" applyBorder="1" applyAlignment="1" applyProtection="1">
      <alignment horizontal="center" vertical="center"/>
    </xf>
    <xf numFmtId="167" fontId="5" fillId="3" borderId="43" xfId="2" applyNumberFormat="1" applyFont="1" applyFill="1" applyBorder="1" applyAlignment="1" applyProtection="1">
      <alignment horizontal="center" vertical="center"/>
    </xf>
    <xf numFmtId="166" fontId="3" fillId="3" borderId="71" xfId="2" applyNumberFormat="1" applyFont="1" applyFill="1" applyBorder="1" applyAlignment="1" applyProtection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" fillId="3" borderId="50" xfId="2" applyNumberFormat="1" applyFont="1" applyFill="1" applyBorder="1" applyAlignment="1" applyProtection="1">
      <alignment horizontal="center" vertical="center" textRotation="90"/>
    </xf>
    <xf numFmtId="0" fontId="1" fillId="3" borderId="49" xfId="2" applyNumberFormat="1" applyFont="1" applyFill="1" applyBorder="1" applyAlignment="1" applyProtection="1">
      <alignment horizontal="center" vertical="center" textRotation="90"/>
    </xf>
    <xf numFmtId="0" fontId="1" fillId="3" borderId="13" xfId="2" applyNumberFormat="1" applyFont="1" applyFill="1" applyBorder="1" applyAlignment="1" applyProtection="1">
      <alignment horizontal="center" vertical="center" textRotation="90"/>
    </xf>
    <xf numFmtId="166" fontId="1" fillId="3" borderId="50" xfId="2" applyNumberFormat="1" applyFont="1" applyFill="1" applyBorder="1" applyAlignment="1" applyProtection="1">
      <alignment horizontal="center" vertical="center"/>
    </xf>
    <xf numFmtId="166" fontId="1" fillId="3" borderId="49" xfId="2" applyNumberFormat="1" applyFont="1" applyFill="1" applyBorder="1" applyAlignment="1" applyProtection="1">
      <alignment horizontal="center" vertical="center"/>
    </xf>
    <xf numFmtId="166" fontId="1" fillId="3" borderId="13" xfId="2" applyNumberFormat="1" applyFont="1" applyFill="1" applyBorder="1" applyAlignment="1" applyProtection="1">
      <alignment horizontal="center" vertical="center"/>
    </xf>
    <xf numFmtId="166" fontId="1" fillId="3" borderId="36" xfId="2" applyNumberFormat="1" applyFont="1" applyFill="1" applyBorder="1" applyAlignment="1" applyProtection="1">
      <alignment horizontal="center" vertical="center" wrapText="1"/>
    </xf>
    <xf numFmtId="166" fontId="1" fillId="3" borderId="37" xfId="2" applyNumberFormat="1" applyFont="1" applyFill="1" applyBorder="1" applyAlignment="1" applyProtection="1">
      <alignment horizontal="center" vertical="center" wrapText="1"/>
    </xf>
    <xf numFmtId="166" fontId="1" fillId="3" borderId="38" xfId="2" applyNumberFormat="1" applyFont="1" applyFill="1" applyBorder="1" applyAlignment="1" applyProtection="1">
      <alignment horizontal="center" vertical="center" wrapText="1"/>
    </xf>
    <xf numFmtId="166" fontId="1" fillId="3" borderId="50" xfId="2" applyNumberFormat="1" applyFont="1" applyFill="1" applyBorder="1" applyAlignment="1" applyProtection="1">
      <alignment horizontal="center" vertical="center" textRotation="90" wrapText="1"/>
    </xf>
    <xf numFmtId="166" fontId="1" fillId="3" borderId="49" xfId="2" applyNumberFormat="1" applyFont="1" applyFill="1" applyBorder="1" applyAlignment="1" applyProtection="1">
      <alignment horizontal="center" vertical="center" textRotation="90" wrapText="1"/>
    </xf>
    <xf numFmtId="166" fontId="1" fillId="3" borderId="13" xfId="2" applyNumberFormat="1" applyFont="1" applyFill="1" applyBorder="1" applyAlignment="1" applyProtection="1">
      <alignment horizontal="center" vertical="center" textRotation="90" wrapText="1"/>
    </xf>
    <xf numFmtId="0" fontId="1" fillId="3" borderId="71" xfId="2" applyNumberFormat="1" applyFont="1" applyFill="1" applyBorder="1" applyAlignment="1" applyProtection="1">
      <alignment horizontal="center" vertical="center"/>
    </xf>
    <xf numFmtId="0" fontId="1" fillId="3" borderId="67" xfId="2" applyNumberFormat="1" applyFont="1" applyFill="1" applyBorder="1" applyAlignment="1" applyProtection="1">
      <alignment horizontal="center" vertical="center"/>
    </xf>
    <xf numFmtId="0" fontId="1" fillId="3" borderId="26" xfId="2" applyNumberFormat="1" applyFont="1" applyFill="1" applyBorder="1" applyAlignment="1" applyProtection="1">
      <alignment horizontal="center" vertical="center"/>
    </xf>
    <xf numFmtId="0" fontId="1" fillId="3" borderId="14" xfId="2" applyNumberFormat="1" applyFont="1" applyFill="1" applyBorder="1" applyAlignment="1" applyProtection="1">
      <alignment horizontal="center" vertical="center"/>
    </xf>
    <xf numFmtId="0" fontId="1" fillId="3" borderId="69" xfId="2" applyNumberFormat="1" applyFont="1" applyFill="1" applyBorder="1" applyAlignment="1" applyProtection="1">
      <alignment horizontal="center" vertical="center"/>
    </xf>
    <xf numFmtId="0" fontId="1" fillId="3" borderId="11" xfId="2" applyNumberFormat="1" applyFont="1" applyFill="1" applyBorder="1" applyAlignment="1" applyProtection="1">
      <alignment horizontal="center" vertical="center"/>
    </xf>
    <xf numFmtId="166" fontId="1" fillId="3" borderId="52" xfId="2" applyNumberFormat="1" applyFont="1" applyFill="1" applyBorder="1" applyAlignment="1" applyProtection="1">
      <alignment horizontal="center" vertical="center" textRotation="90" wrapText="1"/>
    </xf>
    <xf numFmtId="166" fontId="1" fillId="3" borderId="24" xfId="2" applyNumberFormat="1" applyFont="1" applyFill="1" applyBorder="1" applyAlignment="1" applyProtection="1">
      <alignment horizontal="center" vertical="center" textRotation="90" wrapText="1"/>
    </xf>
    <xf numFmtId="166" fontId="1" fillId="3" borderId="2" xfId="2" applyNumberFormat="1" applyFont="1" applyFill="1" applyBorder="1" applyAlignment="1" applyProtection="1">
      <alignment horizontal="center" vertical="center" textRotation="90" wrapText="1"/>
    </xf>
    <xf numFmtId="166" fontId="1" fillId="3" borderId="8" xfId="2" applyNumberFormat="1" applyFont="1" applyFill="1" applyBorder="1" applyAlignment="1" applyProtection="1">
      <alignment horizontal="center" vertical="center" textRotation="90" wrapText="1"/>
    </xf>
    <xf numFmtId="166" fontId="1" fillId="3" borderId="2" xfId="2" applyNumberFormat="1" applyFont="1" applyFill="1" applyBorder="1" applyAlignment="1" applyProtection="1">
      <alignment horizontal="center" vertical="center" wrapText="1"/>
    </xf>
    <xf numFmtId="166" fontId="1" fillId="3" borderId="4" xfId="2" applyNumberFormat="1" applyFont="1" applyFill="1" applyBorder="1" applyAlignment="1" applyProtection="1">
      <alignment horizontal="center" vertical="center" wrapText="1"/>
    </xf>
    <xf numFmtId="166" fontId="1" fillId="3" borderId="41" xfId="2" applyNumberFormat="1" applyFont="1" applyFill="1" applyBorder="1" applyAlignment="1" applyProtection="1">
      <alignment horizontal="center" vertical="center" textRotation="90" wrapText="1"/>
    </xf>
    <xf numFmtId="166" fontId="1" fillId="3" borderId="58" xfId="2" applyNumberFormat="1" applyFont="1" applyFill="1" applyBorder="1" applyAlignment="1" applyProtection="1">
      <alignment horizontal="center" vertical="center" textRotation="90" wrapText="1"/>
    </xf>
    <xf numFmtId="166" fontId="1" fillId="3" borderId="77" xfId="2" applyNumberFormat="1" applyFont="1" applyFill="1" applyBorder="1" applyAlignment="1" applyProtection="1">
      <alignment horizontal="center" vertical="center" textRotation="90" wrapText="1"/>
    </xf>
    <xf numFmtId="166" fontId="1" fillId="3" borderId="43" xfId="2" applyNumberFormat="1" applyFont="1" applyFill="1" applyBorder="1" applyAlignment="1" applyProtection="1">
      <alignment horizontal="center" vertical="center" textRotation="90" wrapText="1"/>
    </xf>
    <xf numFmtId="166" fontId="1" fillId="3" borderId="22" xfId="2" applyNumberFormat="1" applyFont="1" applyFill="1" applyBorder="1" applyAlignment="1" applyProtection="1">
      <alignment horizontal="center" vertical="center" textRotation="90" wrapText="1"/>
    </xf>
    <xf numFmtId="166" fontId="1" fillId="3" borderId="21" xfId="2" applyNumberFormat="1" applyFont="1" applyFill="1" applyBorder="1" applyAlignment="1" applyProtection="1">
      <alignment horizontal="center" vertical="center" textRotation="90" wrapText="1"/>
    </xf>
    <xf numFmtId="166" fontId="1" fillId="3" borderId="68" xfId="2" applyNumberFormat="1" applyFont="1" applyFill="1" applyBorder="1" applyAlignment="1" applyProtection="1">
      <alignment horizontal="center" vertical="center" textRotation="90" wrapText="1"/>
    </xf>
    <xf numFmtId="166" fontId="1" fillId="3" borderId="4" xfId="2" applyNumberFormat="1" applyFont="1" applyFill="1" applyBorder="1" applyAlignment="1" applyProtection="1">
      <alignment horizontal="center" vertical="center" textRotation="90" wrapText="1"/>
    </xf>
    <xf numFmtId="166" fontId="1" fillId="3" borderId="10" xfId="2" applyNumberFormat="1" applyFont="1" applyFill="1" applyBorder="1" applyAlignment="1" applyProtection="1">
      <alignment horizontal="center" vertical="center" textRotation="90" wrapText="1"/>
    </xf>
    <xf numFmtId="49" fontId="5" fillId="3" borderId="66" xfId="0" applyNumberFormat="1" applyFont="1" applyFill="1" applyBorder="1" applyAlignment="1" applyProtection="1">
      <alignment horizontal="center" vertical="center"/>
    </xf>
    <xf numFmtId="49" fontId="5" fillId="3" borderId="47" xfId="0" applyNumberFormat="1" applyFont="1" applyFill="1" applyBorder="1" applyAlignment="1" applyProtection="1">
      <alignment horizontal="center" vertical="center"/>
    </xf>
    <xf numFmtId="49" fontId="5" fillId="3" borderId="12" xfId="0" applyNumberFormat="1" applyFont="1" applyFill="1" applyBorder="1" applyAlignment="1" applyProtection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49" fontId="5" fillId="3" borderId="71" xfId="0" applyNumberFormat="1" applyFont="1" applyFill="1" applyBorder="1" applyAlignment="1" applyProtection="1">
      <alignment horizontal="center" vertical="center"/>
    </xf>
    <xf numFmtId="49" fontId="5" fillId="3" borderId="67" xfId="0" applyNumberFormat="1" applyFont="1" applyFill="1" applyBorder="1" applyAlignment="1" applyProtection="1">
      <alignment horizontal="center" vertical="center"/>
    </xf>
    <xf numFmtId="49" fontId="5" fillId="3" borderId="26" xfId="0" applyNumberFormat="1" applyFont="1" applyFill="1" applyBorder="1" applyAlignment="1" applyProtection="1">
      <alignment horizontal="center" vertical="center"/>
    </xf>
    <xf numFmtId="0" fontId="5" fillId="3" borderId="88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3" borderId="71" xfId="2" applyNumberFormat="1" applyFont="1" applyFill="1" applyBorder="1" applyAlignment="1" applyProtection="1">
      <alignment horizontal="center" vertical="center"/>
    </xf>
    <xf numFmtId="0" fontId="5" fillId="3" borderId="67" xfId="2" applyNumberFormat="1" applyFont="1" applyFill="1" applyBorder="1" applyAlignment="1" applyProtection="1">
      <alignment horizontal="center" vertical="center"/>
    </xf>
    <xf numFmtId="0" fontId="5" fillId="3" borderId="26" xfId="2" applyNumberFormat="1" applyFont="1" applyFill="1" applyBorder="1" applyAlignment="1" applyProtection="1">
      <alignment horizontal="center" vertical="center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164" fontId="5" fillId="3" borderId="69" xfId="0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30" xfId="2" applyFont="1" applyFill="1" applyBorder="1" applyAlignment="1" applyProtection="1">
      <alignment horizontal="right" vertical="center"/>
    </xf>
    <xf numFmtId="49" fontId="1" fillId="3" borderId="71" xfId="0" applyNumberFormat="1" applyFont="1" applyFill="1" applyBorder="1" applyAlignment="1">
      <alignment horizontal="center" vertical="center" wrapText="1"/>
    </xf>
    <xf numFmtId="49" fontId="1" fillId="3" borderId="86" xfId="0" applyNumberFormat="1" applyFont="1" applyFill="1" applyBorder="1" applyAlignment="1">
      <alignment horizontal="center" vertical="center" wrapText="1"/>
    </xf>
    <xf numFmtId="49" fontId="1" fillId="3" borderId="72" xfId="2" applyNumberFormat="1" applyFont="1" applyFill="1" applyBorder="1" applyAlignment="1">
      <alignment horizontal="center" vertical="center" wrapText="1"/>
    </xf>
    <xf numFmtId="49" fontId="1" fillId="3" borderId="86" xfId="2" applyNumberFormat="1" applyFont="1" applyFill="1" applyBorder="1" applyAlignment="1">
      <alignment horizontal="center" vertical="center" wrapText="1"/>
    </xf>
    <xf numFmtId="49" fontId="1" fillId="3" borderId="63" xfId="2" applyNumberFormat="1" applyFont="1" applyFill="1" applyBorder="1" applyAlignment="1">
      <alignment horizontal="center" vertical="center" wrapText="1"/>
    </xf>
    <xf numFmtId="0" fontId="5" fillId="3" borderId="66" xfId="2" applyFont="1" applyFill="1" applyBorder="1" applyAlignment="1">
      <alignment horizontal="center" vertical="center" wrapText="1"/>
    </xf>
    <xf numFmtId="0" fontId="5" fillId="3" borderId="50" xfId="2" applyFont="1" applyFill="1" applyBorder="1" applyAlignment="1" applyProtection="1">
      <alignment horizontal="right" vertical="center"/>
    </xf>
    <xf numFmtId="166" fontId="5" fillId="3" borderId="31" xfId="2" applyNumberFormat="1" applyFont="1" applyFill="1" applyBorder="1" applyAlignment="1" applyProtection="1">
      <alignment horizontal="right" vertical="center"/>
    </xf>
    <xf numFmtId="166" fontId="5" fillId="3" borderId="32" xfId="2" applyNumberFormat="1" applyFont="1" applyFill="1" applyBorder="1" applyAlignment="1" applyProtection="1">
      <alignment horizontal="right" vertical="center"/>
    </xf>
    <xf numFmtId="166" fontId="5" fillId="3" borderId="33" xfId="2" applyNumberFormat="1" applyFont="1" applyFill="1" applyBorder="1" applyAlignment="1" applyProtection="1">
      <alignment horizontal="right" vertical="center"/>
    </xf>
    <xf numFmtId="165" fontId="31" fillId="3" borderId="66" xfId="2" applyNumberFormat="1" applyFont="1" applyFill="1" applyBorder="1" applyAlignment="1" applyProtection="1">
      <alignment horizontal="center" vertical="center"/>
    </xf>
    <xf numFmtId="165" fontId="31" fillId="3" borderId="47" xfId="2" applyNumberFormat="1" applyFont="1" applyFill="1" applyBorder="1" applyAlignment="1" applyProtection="1">
      <alignment horizontal="center" vertical="center"/>
    </xf>
    <xf numFmtId="0" fontId="31" fillId="3" borderId="12" xfId="2" applyNumberFormat="1" applyFont="1" applyFill="1" applyBorder="1" applyAlignment="1" applyProtection="1">
      <alignment horizontal="center" vertical="center"/>
    </xf>
    <xf numFmtId="165" fontId="5" fillId="3" borderId="48" xfId="2" applyNumberFormat="1" applyFont="1" applyFill="1" applyBorder="1" applyAlignment="1" applyProtection="1">
      <alignment horizontal="center" vertical="center"/>
    </xf>
    <xf numFmtId="0" fontId="5" fillId="3" borderId="12" xfId="2" applyNumberFormat="1" applyFont="1" applyFill="1" applyBorder="1" applyAlignment="1" applyProtection="1">
      <alignment horizontal="center" vertical="center"/>
    </xf>
    <xf numFmtId="166" fontId="36" fillId="3" borderId="0" xfId="2" applyNumberFormat="1" applyFont="1" applyFill="1" applyBorder="1" applyAlignment="1" applyProtection="1">
      <alignment horizontal="left"/>
    </xf>
    <xf numFmtId="0" fontId="5" fillId="3" borderId="64" xfId="0" applyFont="1" applyFill="1" applyBorder="1" applyAlignment="1" applyProtection="1">
      <alignment horizontal="right" vertical="center"/>
    </xf>
    <xf numFmtId="0" fontId="33" fillId="3" borderId="64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33" fillId="3" borderId="0" xfId="0" applyFont="1" applyFill="1" applyBorder="1" applyAlignment="1">
      <alignment horizontal="right" vertical="center"/>
    </xf>
    <xf numFmtId="165" fontId="5" fillId="3" borderId="66" xfId="2" applyNumberFormat="1" applyFont="1" applyFill="1" applyBorder="1" applyAlignment="1" applyProtection="1">
      <alignment horizontal="center" vertical="center"/>
    </xf>
    <xf numFmtId="165" fontId="5" fillId="3" borderId="12" xfId="2" applyNumberFormat="1" applyFont="1" applyFill="1" applyBorder="1" applyAlignment="1" applyProtection="1">
      <alignment horizontal="center" vertical="center"/>
    </xf>
    <xf numFmtId="0" fontId="33" fillId="3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34"/>
  <sheetViews>
    <sheetView view="pageBreakPreview" zoomScale="68" zoomScaleNormal="50" zoomScaleSheetLayoutView="68" workbookViewId="0">
      <selection activeCell="I10" sqref="I10"/>
    </sheetView>
  </sheetViews>
  <sheetFormatPr defaultColWidth="3.28515625" defaultRowHeight="15.7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>
      <c r="A1" s="349" t="s">
        <v>70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50" t="s">
        <v>43</v>
      </c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26"/>
    </row>
    <row r="2" spans="1:53" ht="30">
      <c r="A2" s="349" t="s">
        <v>71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>
      <c r="A3" s="349" t="s">
        <v>179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51" t="s">
        <v>0</v>
      </c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2" t="s">
        <v>135</v>
      </c>
      <c r="AO3" s="352"/>
      <c r="AP3" s="352"/>
      <c r="AQ3" s="352"/>
      <c r="AR3" s="352"/>
      <c r="AS3" s="352"/>
      <c r="AT3" s="352"/>
      <c r="AU3" s="352"/>
      <c r="AV3" s="352"/>
      <c r="AW3" s="352"/>
      <c r="AX3" s="352"/>
      <c r="AY3" s="352"/>
      <c r="AZ3" s="352"/>
      <c r="BA3" s="352"/>
    </row>
    <row r="4" spans="1:53" ht="30.75">
      <c r="A4" s="353" t="s">
        <v>180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2"/>
    </row>
    <row r="5" spans="1:53" ht="36.7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54" t="s">
        <v>1</v>
      </c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</row>
    <row r="6" spans="1:53" s="3" customFormat="1" ht="24.75" customHeight="1">
      <c r="A6" s="349" t="s">
        <v>81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</row>
    <row r="7" spans="1:53" s="3" customFormat="1" ht="27" customHeight="1">
      <c r="A7" s="349" t="s">
        <v>72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2" t="s">
        <v>82</v>
      </c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42"/>
      <c r="AG7" s="342"/>
      <c r="AH7" s="342"/>
      <c r="AI7" s="342"/>
      <c r="AJ7" s="342"/>
      <c r="AK7" s="342"/>
      <c r="AL7" s="342"/>
      <c r="AM7" s="31"/>
      <c r="AN7" s="357" t="s">
        <v>83</v>
      </c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</row>
    <row r="8" spans="1:53" s="3" customFormat="1" ht="27.75" customHeight="1">
      <c r="P8" s="342" t="s">
        <v>134</v>
      </c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42"/>
      <c r="AG8" s="342"/>
      <c r="AH8" s="342"/>
      <c r="AI8" s="342"/>
      <c r="AJ8" s="342"/>
      <c r="AK8" s="342"/>
      <c r="AL8" s="342"/>
      <c r="AM8" s="31"/>
      <c r="AN8" s="343" t="s">
        <v>84</v>
      </c>
      <c r="AO8" s="343"/>
      <c r="AP8" s="343"/>
      <c r="AQ8" s="343"/>
      <c r="AR8" s="343"/>
      <c r="AS8" s="343"/>
      <c r="AT8" s="343"/>
      <c r="AU8" s="343"/>
      <c r="AV8" s="343"/>
      <c r="AW8" s="343"/>
      <c r="AX8" s="343"/>
      <c r="AY8" s="343"/>
      <c r="AZ8" s="343"/>
      <c r="BA8" s="343"/>
    </row>
    <row r="9" spans="1:53" s="3" customFormat="1" ht="27.75" customHeight="1">
      <c r="P9" s="342" t="s">
        <v>144</v>
      </c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1"/>
      <c r="AN9" s="343"/>
      <c r="AO9" s="343"/>
      <c r="AP9" s="343"/>
      <c r="AQ9" s="343"/>
      <c r="AR9" s="343"/>
      <c r="AS9" s="343"/>
      <c r="AT9" s="343"/>
      <c r="AU9" s="343"/>
      <c r="AV9" s="343"/>
      <c r="AW9" s="343"/>
      <c r="AX9" s="343"/>
      <c r="AY9" s="343"/>
      <c r="AZ9" s="343"/>
      <c r="BA9" s="343"/>
    </row>
    <row r="10" spans="1:53" s="3" customFormat="1" ht="27.75" customHeight="1">
      <c r="P10" s="344" t="s">
        <v>85</v>
      </c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6"/>
      <c r="AM10" s="346"/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</row>
    <row r="11" spans="1:53" s="3" customFormat="1" ht="25.5" customHeight="1">
      <c r="P11" s="344" t="s">
        <v>143</v>
      </c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3" customFormat="1" ht="24.75" customHeight="1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48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3" customFormat="1" ht="24.75" customHeight="1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3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3" customFormat="1" ht="22.5">
      <c r="A14" s="347" t="s">
        <v>181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</row>
    <row r="15" spans="1:53" s="3" customFormat="1" ht="19.5" thickBo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3" ht="18" customHeight="1">
      <c r="A16" s="372" t="s">
        <v>2</v>
      </c>
      <c r="B16" s="369" t="s">
        <v>3</v>
      </c>
      <c r="C16" s="370"/>
      <c r="D16" s="370"/>
      <c r="E16" s="371"/>
      <c r="F16" s="369" t="s">
        <v>4</v>
      </c>
      <c r="G16" s="370"/>
      <c r="H16" s="370"/>
      <c r="I16" s="371"/>
      <c r="J16" s="359" t="s">
        <v>5</v>
      </c>
      <c r="K16" s="360"/>
      <c r="L16" s="360"/>
      <c r="M16" s="360"/>
      <c r="N16" s="359" t="s">
        <v>6</v>
      </c>
      <c r="O16" s="360"/>
      <c r="P16" s="360"/>
      <c r="Q16" s="360"/>
      <c r="R16" s="364"/>
      <c r="S16" s="359" t="s">
        <v>7</v>
      </c>
      <c r="T16" s="368"/>
      <c r="U16" s="368"/>
      <c r="V16" s="368"/>
      <c r="W16" s="364"/>
      <c r="X16" s="359" t="s">
        <v>8</v>
      </c>
      <c r="Y16" s="360"/>
      <c r="Z16" s="360"/>
      <c r="AA16" s="364"/>
      <c r="AB16" s="369" t="s">
        <v>9</v>
      </c>
      <c r="AC16" s="370"/>
      <c r="AD16" s="370"/>
      <c r="AE16" s="371"/>
      <c r="AF16" s="369" t="s">
        <v>10</v>
      </c>
      <c r="AG16" s="370"/>
      <c r="AH16" s="370"/>
      <c r="AI16" s="371"/>
      <c r="AJ16" s="359" t="s">
        <v>11</v>
      </c>
      <c r="AK16" s="368"/>
      <c r="AL16" s="368"/>
      <c r="AM16" s="368"/>
      <c r="AN16" s="364"/>
      <c r="AO16" s="359" t="s">
        <v>12</v>
      </c>
      <c r="AP16" s="360"/>
      <c r="AQ16" s="360"/>
      <c r="AR16" s="360"/>
      <c r="AS16" s="361" t="s">
        <v>13</v>
      </c>
      <c r="AT16" s="362"/>
      <c r="AU16" s="362"/>
      <c r="AV16" s="362"/>
      <c r="AW16" s="363"/>
      <c r="AX16" s="359" t="s">
        <v>14</v>
      </c>
      <c r="AY16" s="360"/>
      <c r="AZ16" s="360"/>
      <c r="BA16" s="364"/>
    </row>
    <row r="17" spans="1:53" s="5" customFormat="1" ht="20.25" customHeight="1" thickBot="1">
      <c r="A17" s="373"/>
      <c r="B17" s="35">
        <v>1</v>
      </c>
      <c r="C17" s="36">
        <v>2</v>
      </c>
      <c r="D17" s="36">
        <v>3</v>
      </c>
      <c r="E17" s="37">
        <v>4</v>
      </c>
      <c r="F17" s="35">
        <v>5</v>
      </c>
      <c r="G17" s="36">
        <v>6</v>
      </c>
      <c r="H17" s="36">
        <v>7</v>
      </c>
      <c r="I17" s="37">
        <v>8</v>
      </c>
      <c r="J17" s="35">
        <v>9</v>
      </c>
      <c r="K17" s="36">
        <v>10</v>
      </c>
      <c r="L17" s="36">
        <v>11</v>
      </c>
      <c r="M17" s="38">
        <v>12</v>
      </c>
      <c r="N17" s="35">
        <v>13</v>
      </c>
      <c r="O17" s="36">
        <v>14</v>
      </c>
      <c r="P17" s="36">
        <v>15</v>
      </c>
      <c r="Q17" s="36">
        <v>16</v>
      </c>
      <c r="R17" s="37">
        <v>17</v>
      </c>
      <c r="S17" s="35">
        <v>18</v>
      </c>
      <c r="T17" s="36">
        <v>19</v>
      </c>
      <c r="U17" s="36">
        <v>20</v>
      </c>
      <c r="V17" s="36">
        <v>21</v>
      </c>
      <c r="W17" s="37">
        <v>22</v>
      </c>
      <c r="X17" s="35">
        <v>23</v>
      </c>
      <c r="Y17" s="36">
        <v>24</v>
      </c>
      <c r="Z17" s="36">
        <v>25</v>
      </c>
      <c r="AA17" s="37">
        <v>26</v>
      </c>
      <c r="AB17" s="35">
        <v>27</v>
      </c>
      <c r="AC17" s="36">
        <v>28</v>
      </c>
      <c r="AD17" s="36">
        <v>29</v>
      </c>
      <c r="AE17" s="37">
        <v>30</v>
      </c>
      <c r="AF17" s="35">
        <v>31</v>
      </c>
      <c r="AG17" s="36">
        <v>32</v>
      </c>
      <c r="AH17" s="36">
        <v>33</v>
      </c>
      <c r="AI17" s="37">
        <v>34</v>
      </c>
      <c r="AJ17" s="35">
        <v>35</v>
      </c>
      <c r="AK17" s="36">
        <v>36</v>
      </c>
      <c r="AL17" s="36">
        <v>37</v>
      </c>
      <c r="AM17" s="36">
        <v>38</v>
      </c>
      <c r="AN17" s="37">
        <v>39</v>
      </c>
      <c r="AO17" s="35">
        <v>40</v>
      </c>
      <c r="AP17" s="36">
        <v>41</v>
      </c>
      <c r="AQ17" s="36">
        <v>42</v>
      </c>
      <c r="AR17" s="38">
        <v>43</v>
      </c>
      <c r="AS17" s="35">
        <v>44</v>
      </c>
      <c r="AT17" s="36">
        <v>45</v>
      </c>
      <c r="AU17" s="36">
        <v>46</v>
      </c>
      <c r="AV17" s="36">
        <v>47</v>
      </c>
      <c r="AW17" s="37">
        <v>48</v>
      </c>
      <c r="AX17" s="35">
        <v>49</v>
      </c>
      <c r="AY17" s="36">
        <v>50</v>
      </c>
      <c r="AZ17" s="36">
        <v>51</v>
      </c>
      <c r="BA17" s="37">
        <v>52</v>
      </c>
    </row>
    <row r="18" spans="1:53" ht="20.100000000000001" customHeight="1">
      <c r="A18" s="39">
        <v>1</v>
      </c>
      <c r="B18" s="40" t="s">
        <v>69</v>
      </c>
      <c r="C18" s="41" t="s">
        <v>69</v>
      </c>
      <c r="D18" s="41" t="s">
        <v>69</v>
      </c>
      <c r="E18" s="42" t="s">
        <v>69</v>
      </c>
      <c r="F18" s="40" t="s">
        <v>69</v>
      </c>
      <c r="G18" s="41" t="s">
        <v>69</v>
      </c>
      <c r="H18" s="41" t="s">
        <v>69</v>
      </c>
      <c r="I18" s="42" t="s">
        <v>69</v>
      </c>
      <c r="J18" s="40" t="s">
        <v>69</v>
      </c>
      <c r="K18" s="41" t="s">
        <v>69</v>
      </c>
      <c r="L18" s="41" t="s">
        <v>69</v>
      </c>
      <c r="M18" s="42" t="s">
        <v>69</v>
      </c>
      <c r="N18" s="40" t="s">
        <v>69</v>
      </c>
      <c r="O18" s="41" t="s">
        <v>69</v>
      </c>
      <c r="P18" s="41" t="s">
        <v>69</v>
      </c>
      <c r="Q18" s="41" t="s">
        <v>86</v>
      </c>
      <c r="R18" s="42" t="s">
        <v>86</v>
      </c>
      <c r="S18" s="40" t="s">
        <v>16</v>
      </c>
      <c r="T18" s="41" t="s">
        <v>69</v>
      </c>
      <c r="U18" s="41" t="s">
        <v>69</v>
      </c>
      <c r="V18" s="41" t="s">
        <v>69</v>
      </c>
      <c r="W18" s="42" t="s">
        <v>69</v>
      </c>
      <c r="X18" s="40" t="s">
        <v>69</v>
      </c>
      <c r="Y18" s="41" t="s">
        <v>69</v>
      </c>
      <c r="Z18" s="41" t="s">
        <v>69</v>
      </c>
      <c r="AA18" s="43" t="s">
        <v>69</v>
      </c>
      <c r="AB18" s="40" t="s">
        <v>69</v>
      </c>
      <c r="AC18" s="41" t="s">
        <v>16</v>
      </c>
      <c r="AD18" s="41" t="s">
        <v>17</v>
      </c>
      <c r="AE18" s="43" t="s">
        <v>17</v>
      </c>
      <c r="AF18" s="40" t="s">
        <v>17</v>
      </c>
      <c r="AG18" s="41" t="s">
        <v>69</v>
      </c>
      <c r="AH18" s="41" t="s">
        <v>69</v>
      </c>
      <c r="AI18" s="43" t="s">
        <v>69</v>
      </c>
      <c r="AJ18" s="40" t="s">
        <v>69</v>
      </c>
      <c r="AK18" s="41" t="s">
        <v>69</v>
      </c>
      <c r="AL18" s="41" t="s">
        <v>69</v>
      </c>
      <c r="AM18" s="41" t="s">
        <v>69</v>
      </c>
      <c r="AN18" s="42" t="s">
        <v>69</v>
      </c>
      <c r="AO18" s="44" t="s">
        <v>69</v>
      </c>
      <c r="AP18" s="41" t="s">
        <v>15</v>
      </c>
      <c r="AQ18" s="41" t="s">
        <v>15</v>
      </c>
      <c r="AR18" s="43" t="s">
        <v>16</v>
      </c>
      <c r="AS18" s="40" t="s">
        <v>16</v>
      </c>
      <c r="AT18" s="41" t="s">
        <v>16</v>
      </c>
      <c r="AU18" s="41" t="s">
        <v>16</v>
      </c>
      <c r="AV18" s="41" t="s">
        <v>16</v>
      </c>
      <c r="AW18" s="42" t="s">
        <v>16</v>
      </c>
      <c r="AX18" s="44" t="s">
        <v>16</v>
      </c>
      <c r="AY18" s="41" t="s">
        <v>16</v>
      </c>
      <c r="AZ18" s="41" t="s">
        <v>16</v>
      </c>
      <c r="BA18" s="42" t="s">
        <v>16</v>
      </c>
    </row>
    <row r="19" spans="1:53" ht="20.100000000000001" customHeight="1">
      <c r="A19" s="45">
        <v>2</v>
      </c>
      <c r="B19" s="46" t="s">
        <v>17</v>
      </c>
      <c r="C19" s="22" t="s">
        <v>17</v>
      </c>
      <c r="D19" s="22" t="s">
        <v>17</v>
      </c>
      <c r="E19" s="47" t="s">
        <v>17</v>
      </c>
      <c r="F19" s="46" t="s">
        <v>18</v>
      </c>
      <c r="G19" s="22" t="s">
        <v>18</v>
      </c>
      <c r="H19" s="22" t="s">
        <v>18</v>
      </c>
      <c r="I19" s="47" t="s">
        <v>18</v>
      </c>
      <c r="J19" s="46" t="s">
        <v>18</v>
      </c>
      <c r="K19" s="22" t="s">
        <v>18</v>
      </c>
      <c r="L19" s="22" t="s">
        <v>18</v>
      </c>
      <c r="M19" s="47" t="s">
        <v>18</v>
      </c>
      <c r="N19" s="46" t="s">
        <v>18</v>
      </c>
      <c r="O19" s="22" t="s">
        <v>18</v>
      </c>
      <c r="P19" s="22" t="s">
        <v>18</v>
      </c>
      <c r="Q19" s="22" t="s">
        <v>75</v>
      </c>
      <c r="R19" s="47" t="s">
        <v>75</v>
      </c>
      <c r="S19" s="46"/>
      <c r="T19" s="22"/>
      <c r="U19" s="22"/>
      <c r="V19" s="22"/>
      <c r="W19" s="48"/>
      <c r="X19" s="46"/>
      <c r="Y19" s="22"/>
      <c r="Z19" s="22"/>
      <c r="AA19" s="48"/>
      <c r="AB19" s="46"/>
      <c r="AC19" s="22"/>
      <c r="AD19" s="22"/>
      <c r="AE19" s="48"/>
      <c r="AF19" s="46"/>
      <c r="AG19" s="22"/>
      <c r="AH19" s="22"/>
      <c r="AI19" s="48"/>
      <c r="AJ19" s="46"/>
      <c r="AK19" s="22"/>
      <c r="AL19" s="22"/>
      <c r="AM19" s="22"/>
      <c r="AN19" s="47"/>
      <c r="AO19" s="49"/>
      <c r="AP19" s="22"/>
      <c r="AQ19" s="22"/>
      <c r="AR19" s="48"/>
      <c r="AS19" s="50"/>
      <c r="AT19" s="51"/>
      <c r="AU19" s="22"/>
      <c r="AV19" s="22"/>
      <c r="AW19" s="47"/>
      <c r="AX19" s="52"/>
      <c r="AY19" s="22"/>
      <c r="AZ19" s="22"/>
      <c r="BA19" s="47"/>
    </row>
    <row r="20" spans="1:53" ht="20.100000000000001" customHeight="1">
      <c r="A20" s="45"/>
      <c r="B20" s="46"/>
      <c r="C20" s="22"/>
      <c r="D20" s="22"/>
      <c r="E20" s="47"/>
      <c r="F20" s="46"/>
      <c r="G20" s="22"/>
      <c r="H20" s="22"/>
      <c r="I20" s="47"/>
      <c r="J20" s="46"/>
      <c r="K20" s="22"/>
      <c r="L20" s="22"/>
      <c r="M20" s="47"/>
      <c r="N20" s="46"/>
      <c r="O20" s="22"/>
      <c r="P20" s="22"/>
      <c r="Q20" s="22"/>
      <c r="R20" s="47"/>
      <c r="S20" s="46"/>
      <c r="T20" s="22"/>
      <c r="U20" s="22"/>
      <c r="V20" s="22"/>
      <c r="W20" s="53"/>
      <c r="X20" s="46"/>
      <c r="Y20" s="22"/>
      <c r="Z20" s="22"/>
      <c r="AA20" s="48"/>
      <c r="AB20" s="46"/>
      <c r="AC20" s="22"/>
      <c r="AD20" s="22"/>
      <c r="AE20" s="48"/>
      <c r="AF20" s="46"/>
      <c r="AG20" s="22"/>
      <c r="AH20" s="22"/>
      <c r="AI20" s="48"/>
      <c r="AJ20" s="46"/>
      <c r="AK20" s="22"/>
      <c r="AL20" s="22"/>
      <c r="AM20" s="22"/>
      <c r="AN20" s="47"/>
      <c r="AO20" s="49"/>
      <c r="AP20" s="22"/>
      <c r="AQ20" s="22"/>
      <c r="AR20" s="48"/>
      <c r="AS20" s="46"/>
      <c r="AT20" s="22"/>
      <c r="AU20" s="22"/>
      <c r="AV20" s="22"/>
      <c r="AW20" s="47"/>
      <c r="AX20" s="49"/>
      <c r="AY20" s="22"/>
      <c r="AZ20" s="22"/>
      <c r="BA20" s="47"/>
    </row>
    <row r="21" spans="1:53" ht="19.5" customHeight="1" thickBot="1">
      <c r="A21" s="54"/>
      <c r="B21" s="55"/>
      <c r="C21" s="56"/>
      <c r="D21" s="56"/>
      <c r="E21" s="57"/>
      <c r="F21" s="55"/>
      <c r="G21" s="56"/>
      <c r="H21" s="56"/>
      <c r="I21" s="57"/>
      <c r="J21" s="55"/>
      <c r="K21" s="56"/>
      <c r="L21" s="56"/>
      <c r="M21" s="57"/>
      <c r="N21" s="55"/>
      <c r="O21" s="56"/>
      <c r="P21" s="56"/>
      <c r="Q21" s="56"/>
      <c r="R21" s="57"/>
      <c r="S21" s="55"/>
      <c r="T21" s="56"/>
      <c r="U21" s="56"/>
      <c r="V21" s="56"/>
      <c r="W21" s="58"/>
      <c r="X21" s="55"/>
      <c r="Y21" s="56"/>
      <c r="Z21" s="56"/>
      <c r="AA21" s="58"/>
      <c r="AB21" s="55"/>
      <c r="AC21" s="56"/>
      <c r="AD21" s="56"/>
      <c r="AE21" s="58"/>
      <c r="AF21" s="55"/>
      <c r="AG21" s="56"/>
      <c r="AH21" s="56"/>
      <c r="AI21" s="58"/>
      <c r="AJ21" s="55"/>
      <c r="AK21" s="56"/>
      <c r="AL21" s="56"/>
      <c r="AM21" s="56"/>
      <c r="AN21" s="57"/>
      <c r="AO21" s="59"/>
      <c r="AP21" s="56"/>
      <c r="AQ21" s="56"/>
      <c r="AR21" s="58"/>
      <c r="AS21" s="60"/>
      <c r="AT21" s="61"/>
      <c r="AU21" s="61"/>
      <c r="AV21" s="61"/>
      <c r="AW21" s="62"/>
      <c r="AX21" s="63"/>
      <c r="AY21" s="64"/>
      <c r="AZ21" s="64"/>
      <c r="BA21" s="65"/>
    </row>
    <row r="22" spans="1:53" ht="19.5" customHeight="1">
      <c r="A22" s="23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7"/>
      <c r="AG22" s="67"/>
      <c r="AH22" s="67"/>
      <c r="AI22" s="67"/>
      <c r="AJ22" s="66"/>
      <c r="AK22" s="66"/>
      <c r="AL22" s="66"/>
      <c r="AM22" s="66"/>
      <c r="AN22" s="66"/>
      <c r="AO22" s="66"/>
      <c r="AP22" s="66"/>
      <c r="AQ22" s="66"/>
      <c r="AR22" s="66"/>
      <c r="AS22" s="68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>
      <c r="A23" s="365" t="s">
        <v>88</v>
      </c>
      <c r="B23" s="365"/>
      <c r="C23" s="365"/>
      <c r="D23" s="365"/>
      <c r="E23" s="365"/>
      <c r="F23" s="365"/>
      <c r="G23" s="365"/>
      <c r="H23" s="365"/>
      <c r="I23" s="365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366"/>
      <c r="AP23" s="366"/>
      <c r="AQ23" s="366"/>
      <c r="AR23" s="366"/>
      <c r="AS23" s="366"/>
      <c r="AT23" s="366"/>
      <c r="AU23" s="366"/>
      <c r="AV23" s="69"/>
      <c r="AW23" s="69"/>
      <c r="AX23" s="69"/>
      <c r="AY23" s="69"/>
      <c r="AZ23" s="69"/>
      <c r="BA23" s="1"/>
    </row>
    <row r="24" spans="1:53">
      <c r="AV24" s="69"/>
      <c r="AW24" s="69"/>
      <c r="AX24" s="69"/>
      <c r="AY24" s="69"/>
      <c r="AZ24" s="69"/>
    </row>
    <row r="25" spans="1:53" ht="21.75" customHeight="1">
      <c r="A25" s="70" t="s">
        <v>89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367" t="s">
        <v>90</v>
      </c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  <c r="AL25" s="367"/>
      <c r="AM25" s="367"/>
      <c r="AN25" s="70"/>
      <c r="AO25" s="367" t="s">
        <v>49</v>
      </c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7"/>
      <c r="BA25" s="367"/>
    </row>
    <row r="26" spans="1:53" ht="11.25" customHeight="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>
      <c r="A27" s="400" t="s">
        <v>2</v>
      </c>
      <c r="B27" s="383"/>
      <c r="C27" s="401" t="s">
        <v>19</v>
      </c>
      <c r="D27" s="382"/>
      <c r="E27" s="382"/>
      <c r="F27" s="383"/>
      <c r="G27" s="402" t="s">
        <v>91</v>
      </c>
      <c r="H27" s="403"/>
      <c r="I27" s="404"/>
      <c r="J27" s="374" t="s">
        <v>21</v>
      </c>
      <c r="K27" s="382"/>
      <c r="L27" s="382"/>
      <c r="M27" s="383"/>
      <c r="N27" s="411" t="s">
        <v>61</v>
      </c>
      <c r="O27" s="412"/>
      <c r="P27" s="413"/>
      <c r="Q27" s="374" t="s">
        <v>62</v>
      </c>
      <c r="R27" s="375"/>
      <c r="S27" s="376"/>
      <c r="T27" s="374" t="s">
        <v>22</v>
      </c>
      <c r="U27" s="382"/>
      <c r="V27" s="383"/>
      <c r="W27" s="374" t="s">
        <v>60</v>
      </c>
      <c r="X27" s="382"/>
      <c r="Y27" s="383"/>
      <c r="Z27" s="20"/>
      <c r="AA27" s="390" t="s">
        <v>63</v>
      </c>
      <c r="AB27" s="391"/>
      <c r="AC27" s="391"/>
      <c r="AD27" s="391"/>
      <c r="AE27" s="391"/>
      <c r="AF27" s="392"/>
      <c r="AG27" s="393"/>
      <c r="AH27" s="398" t="s">
        <v>74</v>
      </c>
      <c r="AI27" s="399"/>
      <c r="AJ27" s="399"/>
      <c r="AK27" s="401" t="s">
        <v>48</v>
      </c>
      <c r="AL27" s="420"/>
      <c r="AM27" s="421"/>
      <c r="AN27" s="72"/>
      <c r="AO27" s="425" t="s">
        <v>50</v>
      </c>
      <c r="AP27" s="426"/>
      <c r="AQ27" s="426"/>
      <c r="AR27" s="426"/>
      <c r="AS27" s="411" t="s">
        <v>64</v>
      </c>
      <c r="AT27" s="412"/>
      <c r="AU27" s="412"/>
      <c r="AV27" s="412"/>
      <c r="AW27" s="413"/>
      <c r="AX27" s="398" t="s">
        <v>74</v>
      </c>
      <c r="AY27" s="398"/>
      <c r="AZ27" s="398"/>
      <c r="BA27" s="427"/>
    </row>
    <row r="28" spans="1:53" ht="15.75" customHeight="1">
      <c r="A28" s="384"/>
      <c r="B28" s="386"/>
      <c r="C28" s="384"/>
      <c r="D28" s="385"/>
      <c r="E28" s="385"/>
      <c r="F28" s="386"/>
      <c r="G28" s="405"/>
      <c r="H28" s="406"/>
      <c r="I28" s="407"/>
      <c r="J28" s="384"/>
      <c r="K28" s="385"/>
      <c r="L28" s="385"/>
      <c r="M28" s="386"/>
      <c r="N28" s="414"/>
      <c r="O28" s="415"/>
      <c r="P28" s="416"/>
      <c r="Q28" s="377"/>
      <c r="R28" s="366"/>
      <c r="S28" s="378"/>
      <c r="T28" s="384"/>
      <c r="U28" s="385"/>
      <c r="V28" s="386"/>
      <c r="W28" s="384"/>
      <c r="X28" s="385"/>
      <c r="Y28" s="386"/>
      <c r="Z28" s="20"/>
      <c r="AA28" s="394"/>
      <c r="AB28" s="395"/>
      <c r="AC28" s="395"/>
      <c r="AD28" s="395"/>
      <c r="AE28" s="395"/>
      <c r="AF28" s="396"/>
      <c r="AG28" s="397"/>
      <c r="AH28" s="399"/>
      <c r="AI28" s="399"/>
      <c r="AJ28" s="399"/>
      <c r="AK28" s="422"/>
      <c r="AL28" s="423"/>
      <c r="AM28" s="424"/>
      <c r="AN28" s="72"/>
      <c r="AO28" s="426"/>
      <c r="AP28" s="426"/>
      <c r="AQ28" s="426"/>
      <c r="AR28" s="426"/>
      <c r="AS28" s="414"/>
      <c r="AT28" s="415"/>
      <c r="AU28" s="415"/>
      <c r="AV28" s="415"/>
      <c r="AW28" s="416"/>
      <c r="AX28" s="398"/>
      <c r="AY28" s="398"/>
      <c r="AZ28" s="398"/>
      <c r="BA28" s="427"/>
    </row>
    <row r="29" spans="1:53" ht="42" customHeight="1">
      <c r="A29" s="387"/>
      <c r="B29" s="389"/>
      <c r="C29" s="387"/>
      <c r="D29" s="388"/>
      <c r="E29" s="388"/>
      <c r="F29" s="389"/>
      <c r="G29" s="408"/>
      <c r="H29" s="409"/>
      <c r="I29" s="410"/>
      <c r="J29" s="387"/>
      <c r="K29" s="388"/>
      <c r="L29" s="388"/>
      <c r="M29" s="389"/>
      <c r="N29" s="417"/>
      <c r="O29" s="418"/>
      <c r="P29" s="419"/>
      <c r="Q29" s="379"/>
      <c r="R29" s="380"/>
      <c r="S29" s="381"/>
      <c r="T29" s="387"/>
      <c r="U29" s="388"/>
      <c r="V29" s="389"/>
      <c r="W29" s="387"/>
      <c r="X29" s="388"/>
      <c r="Y29" s="389"/>
      <c r="Z29" s="20"/>
      <c r="AA29" s="428" t="s">
        <v>80</v>
      </c>
      <c r="AB29" s="429"/>
      <c r="AC29" s="429"/>
      <c r="AD29" s="429"/>
      <c r="AE29" s="429"/>
      <c r="AF29" s="430"/>
      <c r="AG29" s="431"/>
      <c r="AH29" s="432">
        <v>2</v>
      </c>
      <c r="AI29" s="433"/>
      <c r="AJ29" s="434"/>
      <c r="AK29" s="435">
        <v>3</v>
      </c>
      <c r="AL29" s="435"/>
      <c r="AM29" s="435"/>
      <c r="AN29" s="72"/>
      <c r="AO29" s="426"/>
      <c r="AP29" s="426"/>
      <c r="AQ29" s="426"/>
      <c r="AR29" s="426"/>
      <c r="AS29" s="414"/>
      <c r="AT29" s="415"/>
      <c r="AU29" s="415"/>
      <c r="AV29" s="415"/>
      <c r="AW29" s="416"/>
      <c r="AX29" s="398"/>
      <c r="AY29" s="398"/>
      <c r="AZ29" s="398"/>
      <c r="BA29" s="427"/>
    </row>
    <row r="30" spans="1:53" ht="26.25" customHeight="1">
      <c r="A30" s="453">
        <v>1</v>
      </c>
      <c r="B30" s="454"/>
      <c r="C30" s="450">
        <f>COUNTIF($B18:$AO18,$B$18)</f>
        <v>33</v>
      </c>
      <c r="D30" s="455"/>
      <c r="E30" s="455"/>
      <c r="F30" s="456"/>
      <c r="G30" s="450">
        <v>4</v>
      </c>
      <c r="H30" s="455"/>
      <c r="I30" s="456"/>
      <c r="J30" s="450">
        <v>3</v>
      </c>
      <c r="K30" s="455"/>
      <c r="L30" s="455"/>
      <c r="M30" s="456"/>
      <c r="N30" s="450"/>
      <c r="O30" s="455"/>
      <c r="P30" s="456"/>
      <c r="Q30" s="461"/>
      <c r="R30" s="445"/>
      <c r="S30" s="446"/>
      <c r="T30" s="450">
        <v>12</v>
      </c>
      <c r="U30" s="451"/>
      <c r="V30" s="462"/>
      <c r="W30" s="450">
        <f>C30+G30+J30+N30+Q30+T30</f>
        <v>52</v>
      </c>
      <c r="X30" s="451"/>
      <c r="Y30" s="452"/>
      <c r="Z30" s="20"/>
      <c r="AA30" s="442" t="s">
        <v>65</v>
      </c>
      <c r="AB30" s="392"/>
      <c r="AC30" s="392"/>
      <c r="AD30" s="392"/>
      <c r="AE30" s="392"/>
      <c r="AF30" s="392"/>
      <c r="AG30" s="393"/>
      <c r="AH30" s="435">
        <v>3</v>
      </c>
      <c r="AI30" s="436"/>
      <c r="AJ30" s="436"/>
      <c r="AK30" s="435">
        <v>4</v>
      </c>
      <c r="AL30" s="436"/>
      <c r="AM30" s="436"/>
      <c r="AN30" s="72"/>
      <c r="AO30" s="426"/>
      <c r="AP30" s="426"/>
      <c r="AQ30" s="426"/>
      <c r="AR30" s="426"/>
      <c r="AS30" s="417"/>
      <c r="AT30" s="418"/>
      <c r="AU30" s="418"/>
      <c r="AV30" s="418"/>
      <c r="AW30" s="419"/>
      <c r="AX30" s="398"/>
      <c r="AY30" s="398"/>
      <c r="AZ30" s="398"/>
      <c r="BA30" s="427"/>
    </row>
    <row r="31" spans="1:53" ht="27" customHeight="1">
      <c r="A31" s="457">
        <v>2</v>
      </c>
      <c r="B31" s="458"/>
      <c r="C31" s="450"/>
      <c r="D31" s="455"/>
      <c r="E31" s="455"/>
      <c r="F31" s="456"/>
      <c r="G31" s="447"/>
      <c r="H31" s="459"/>
      <c r="I31" s="460"/>
      <c r="J31" s="447">
        <v>4</v>
      </c>
      <c r="K31" s="459"/>
      <c r="L31" s="459"/>
      <c r="M31" s="460"/>
      <c r="N31" s="447">
        <v>11</v>
      </c>
      <c r="O31" s="459"/>
      <c r="P31" s="460"/>
      <c r="Q31" s="444">
        <v>2</v>
      </c>
      <c r="R31" s="445"/>
      <c r="S31" s="446"/>
      <c r="T31" s="447"/>
      <c r="U31" s="448"/>
      <c r="V31" s="449"/>
      <c r="W31" s="450">
        <f t="shared" ref="W31" si="0">C31+G31+J31+N31+Q31+T31</f>
        <v>17</v>
      </c>
      <c r="X31" s="451"/>
      <c r="Y31" s="452"/>
      <c r="Z31" s="20"/>
      <c r="AA31" s="443"/>
      <c r="AB31" s="396"/>
      <c r="AC31" s="396"/>
      <c r="AD31" s="396"/>
      <c r="AE31" s="396"/>
      <c r="AF31" s="396"/>
      <c r="AG31" s="397"/>
      <c r="AH31" s="436"/>
      <c r="AI31" s="436"/>
      <c r="AJ31" s="436"/>
      <c r="AK31" s="436"/>
      <c r="AL31" s="436"/>
      <c r="AM31" s="436"/>
      <c r="AN31" s="72"/>
      <c r="AO31" s="435" t="s">
        <v>23</v>
      </c>
      <c r="AP31" s="435"/>
      <c r="AQ31" s="435"/>
      <c r="AR31" s="435"/>
      <c r="AS31" s="437" t="s">
        <v>92</v>
      </c>
      <c r="AT31" s="437"/>
      <c r="AU31" s="437"/>
      <c r="AV31" s="437"/>
      <c r="AW31" s="437"/>
      <c r="AX31" s="438">
        <v>3</v>
      </c>
      <c r="AY31" s="438"/>
      <c r="AZ31" s="438"/>
      <c r="BA31" s="438"/>
    </row>
    <row r="32" spans="1:53" ht="21.75" customHeight="1">
      <c r="A32" s="457"/>
      <c r="B32" s="458"/>
      <c r="C32" s="450"/>
      <c r="D32" s="455"/>
      <c r="E32" s="455"/>
      <c r="F32" s="456"/>
      <c r="G32" s="447"/>
      <c r="H32" s="459"/>
      <c r="I32" s="460"/>
      <c r="J32" s="447"/>
      <c r="K32" s="459"/>
      <c r="L32" s="459"/>
      <c r="M32" s="460"/>
      <c r="N32" s="447"/>
      <c r="O32" s="459"/>
      <c r="P32" s="460"/>
      <c r="Q32" s="461"/>
      <c r="R32" s="445"/>
      <c r="S32" s="446"/>
      <c r="T32" s="447"/>
      <c r="U32" s="448"/>
      <c r="V32" s="449"/>
      <c r="W32" s="450"/>
      <c r="X32" s="451"/>
      <c r="Y32" s="452"/>
      <c r="Z32" s="20"/>
      <c r="AA32" s="442" t="s">
        <v>79</v>
      </c>
      <c r="AB32" s="392"/>
      <c r="AC32" s="392"/>
      <c r="AD32" s="392"/>
      <c r="AE32" s="392"/>
      <c r="AF32" s="392"/>
      <c r="AG32" s="393"/>
      <c r="AH32" s="435">
        <v>3</v>
      </c>
      <c r="AI32" s="436"/>
      <c r="AJ32" s="436"/>
      <c r="AK32" s="435">
        <v>11</v>
      </c>
      <c r="AL32" s="436"/>
      <c r="AM32" s="436"/>
      <c r="AN32" s="72"/>
      <c r="AO32" s="435"/>
      <c r="AP32" s="435"/>
      <c r="AQ32" s="435"/>
      <c r="AR32" s="435"/>
      <c r="AS32" s="437"/>
      <c r="AT32" s="437"/>
      <c r="AU32" s="437"/>
      <c r="AV32" s="437"/>
      <c r="AW32" s="437"/>
      <c r="AX32" s="438"/>
      <c r="AY32" s="438"/>
      <c r="AZ32" s="438"/>
      <c r="BA32" s="438"/>
    </row>
    <row r="33" spans="1:53" ht="25.5" customHeight="1">
      <c r="A33" s="457"/>
      <c r="B33" s="458"/>
      <c r="C33" s="450"/>
      <c r="D33" s="455"/>
      <c r="E33" s="455"/>
      <c r="F33" s="456"/>
      <c r="G33" s="447"/>
      <c r="H33" s="459"/>
      <c r="I33" s="460"/>
      <c r="J33" s="447"/>
      <c r="K33" s="459"/>
      <c r="L33" s="459"/>
      <c r="M33" s="460"/>
      <c r="N33" s="447"/>
      <c r="O33" s="459"/>
      <c r="P33" s="460"/>
      <c r="Q33" s="444"/>
      <c r="R33" s="445"/>
      <c r="S33" s="446"/>
      <c r="T33" s="463"/>
      <c r="U33" s="448"/>
      <c r="V33" s="449"/>
      <c r="W33" s="450"/>
      <c r="X33" s="451"/>
      <c r="Y33" s="452"/>
      <c r="Z33" s="20"/>
      <c r="AA33" s="443"/>
      <c r="AB33" s="396"/>
      <c r="AC33" s="396"/>
      <c r="AD33" s="396"/>
      <c r="AE33" s="396"/>
      <c r="AF33" s="396"/>
      <c r="AG33" s="397"/>
      <c r="AH33" s="436"/>
      <c r="AI33" s="436"/>
      <c r="AJ33" s="436"/>
      <c r="AK33" s="436"/>
      <c r="AL33" s="436"/>
      <c r="AM33" s="436"/>
      <c r="AN33" s="73"/>
      <c r="AO33" s="435"/>
      <c r="AP33" s="435"/>
      <c r="AQ33" s="435"/>
      <c r="AR33" s="435"/>
      <c r="AS33" s="437"/>
      <c r="AT33" s="437"/>
      <c r="AU33" s="437"/>
      <c r="AV33" s="437"/>
      <c r="AW33" s="437"/>
      <c r="AX33" s="438"/>
      <c r="AY33" s="438"/>
      <c r="AZ33" s="438"/>
      <c r="BA33" s="438"/>
    </row>
    <row r="34" spans="1:53" ht="34.5" customHeight="1">
      <c r="A34" s="474" t="s">
        <v>24</v>
      </c>
      <c r="B34" s="475"/>
      <c r="C34" s="476">
        <f>SUM(C30:F33)</f>
        <v>33</v>
      </c>
      <c r="D34" s="477"/>
      <c r="E34" s="477"/>
      <c r="F34" s="478"/>
      <c r="G34" s="467">
        <f>SUM(G30:I33)</f>
        <v>4</v>
      </c>
      <c r="H34" s="479"/>
      <c r="I34" s="475"/>
      <c r="J34" s="480">
        <f>SUM(J30:M33)</f>
        <v>7</v>
      </c>
      <c r="K34" s="481"/>
      <c r="L34" s="481"/>
      <c r="M34" s="482"/>
      <c r="N34" s="480">
        <f>SUM(N30:P33)</f>
        <v>11</v>
      </c>
      <c r="O34" s="481"/>
      <c r="P34" s="482"/>
      <c r="Q34" s="464">
        <f>SUM(Q30:S33)</f>
        <v>2</v>
      </c>
      <c r="R34" s="465"/>
      <c r="S34" s="466"/>
      <c r="T34" s="467">
        <f>SUM(T30:V33)</f>
        <v>12</v>
      </c>
      <c r="U34" s="468"/>
      <c r="V34" s="469"/>
      <c r="W34" s="467">
        <f>SUM(W30:Y33)</f>
        <v>69</v>
      </c>
      <c r="X34" s="468"/>
      <c r="Y34" s="469"/>
      <c r="Z34" s="20"/>
      <c r="AA34" s="470"/>
      <c r="AB34" s="430"/>
      <c r="AC34" s="430"/>
      <c r="AD34" s="430"/>
      <c r="AE34" s="430"/>
      <c r="AF34" s="430"/>
      <c r="AG34" s="431"/>
      <c r="AH34" s="471"/>
      <c r="AI34" s="472"/>
      <c r="AJ34" s="473"/>
      <c r="AK34" s="439"/>
      <c r="AL34" s="440"/>
      <c r="AM34" s="441"/>
      <c r="AN34" s="21"/>
      <c r="AO34" s="435"/>
      <c r="AP34" s="435"/>
      <c r="AQ34" s="435"/>
      <c r="AR34" s="435"/>
      <c r="AS34" s="437"/>
      <c r="AT34" s="437"/>
      <c r="AU34" s="437"/>
      <c r="AV34" s="437"/>
      <c r="AW34" s="437"/>
      <c r="AX34" s="438"/>
      <c r="AY34" s="438"/>
      <c r="AZ34" s="438"/>
      <c r="BA34" s="438"/>
    </row>
  </sheetData>
  <sheetProtection selectLockedCells="1" selectUnlockedCells="1"/>
  <mergeCells count="105">
    <mergeCell ref="Q34:S34"/>
    <mergeCell ref="T34:V34"/>
    <mergeCell ref="W34:Y34"/>
    <mergeCell ref="AA34:AG34"/>
    <mergeCell ref="AH34:AJ34"/>
    <mergeCell ref="A34:B34"/>
    <mergeCell ref="C34:F34"/>
    <mergeCell ref="G34:I34"/>
    <mergeCell ref="J34:M34"/>
    <mergeCell ref="N34:P34"/>
    <mergeCell ref="Q33:S33"/>
    <mergeCell ref="T33:V33"/>
    <mergeCell ref="W33:Y33"/>
    <mergeCell ref="A32:B32"/>
    <mergeCell ref="C32:F32"/>
    <mergeCell ref="G32:I32"/>
    <mergeCell ref="J32:M32"/>
    <mergeCell ref="N32:P32"/>
    <mergeCell ref="A33:B33"/>
    <mergeCell ref="C33:F33"/>
    <mergeCell ref="G33:I33"/>
    <mergeCell ref="J33:M33"/>
    <mergeCell ref="N33:P33"/>
    <mergeCell ref="Q32:S32"/>
    <mergeCell ref="T32:V32"/>
    <mergeCell ref="W32:Y32"/>
    <mergeCell ref="Q31:S31"/>
    <mergeCell ref="T31:V31"/>
    <mergeCell ref="W31:Y31"/>
    <mergeCell ref="A30:B30"/>
    <mergeCell ref="C30:F30"/>
    <mergeCell ref="G30:I30"/>
    <mergeCell ref="J30:M30"/>
    <mergeCell ref="N30:P30"/>
    <mergeCell ref="A31:B31"/>
    <mergeCell ref="C31:F31"/>
    <mergeCell ref="G31:I31"/>
    <mergeCell ref="J31:M31"/>
    <mergeCell ref="N31:P31"/>
    <mergeCell ref="Q30:S30"/>
    <mergeCell ref="T30:V30"/>
    <mergeCell ref="W30:Y30"/>
    <mergeCell ref="AK27:AM28"/>
    <mergeCell ref="AO27:AR30"/>
    <mergeCell ref="AS27:AW30"/>
    <mergeCell ref="AX27:BA30"/>
    <mergeCell ref="AA29:AG29"/>
    <mergeCell ref="AH29:AJ29"/>
    <mergeCell ref="AK29:AM29"/>
    <mergeCell ref="AK30:AM31"/>
    <mergeCell ref="AO31:AR34"/>
    <mergeCell ref="AS31:AW34"/>
    <mergeCell ref="AX31:BA34"/>
    <mergeCell ref="AK32:AM33"/>
    <mergeCell ref="AK34:AM34"/>
    <mergeCell ref="AH30:AJ31"/>
    <mergeCell ref="AA30:AG31"/>
    <mergeCell ref="AH32:AJ33"/>
    <mergeCell ref="AA32:AG33"/>
    <mergeCell ref="Q27:S29"/>
    <mergeCell ref="T27:V29"/>
    <mergeCell ref="W27:Y29"/>
    <mergeCell ref="AA27:AG28"/>
    <mergeCell ref="AH27:AJ28"/>
    <mergeCell ref="A27:B29"/>
    <mergeCell ref="C27:F29"/>
    <mergeCell ref="G27:I29"/>
    <mergeCell ref="J27:M29"/>
    <mergeCell ref="N27:P29"/>
    <mergeCell ref="AO16:AR16"/>
    <mergeCell ref="AS16:AW16"/>
    <mergeCell ref="AX16:BA16"/>
    <mergeCell ref="A23:AU23"/>
    <mergeCell ref="AA25:AM25"/>
    <mergeCell ref="AO25:BA25"/>
    <mergeCell ref="S16:W16"/>
    <mergeCell ref="X16:AA16"/>
    <mergeCell ref="AB16:AE16"/>
    <mergeCell ref="AF16:AI16"/>
    <mergeCell ref="AJ16:AN16"/>
    <mergeCell ref="A16:A17"/>
    <mergeCell ref="B16:E16"/>
    <mergeCell ref="F16:I16"/>
    <mergeCell ref="J16:M16"/>
    <mergeCell ref="N16:R16"/>
    <mergeCell ref="P8:AL8"/>
    <mergeCell ref="AN8:BA10"/>
    <mergeCell ref="P9:AL9"/>
    <mergeCell ref="P10:AM10"/>
    <mergeCell ref="P11:AM11"/>
    <mergeCell ref="A14:BA14"/>
    <mergeCell ref="Z12:AM12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>
      <c r="A1" s="3"/>
      <c r="B1" s="10"/>
      <c r="C1" s="490" t="s">
        <v>57</v>
      </c>
      <c r="D1" s="491"/>
      <c r="E1" s="491"/>
      <c r="F1" s="491"/>
      <c r="G1" s="491"/>
      <c r="H1" s="491"/>
      <c r="I1" s="491"/>
      <c r="J1" s="491"/>
      <c r="K1" s="492"/>
      <c r="L1" s="3"/>
    </row>
    <row r="2" spans="1:12" ht="47.2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>
      <c r="C3" s="6" t="s">
        <v>58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.75">
      <c r="C7" s="2"/>
      <c r="D7" s="12"/>
      <c r="E7" s="496" t="s">
        <v>46</v>
      </c>
      <c r="F7" s="497"/>
      <c r="G7" s="497"/>
      <c r="H7" s="2"/>
      <c r="I7" s="2"/>
      <c r="J7" s="2"/>
      <c r="K7" s="4"/>
    </row>
    <row r="8" spans="1:12" s="3" customFormat="1" ht="18.75">
      <c r="C8" s="2"/>
      <c r="D8" s="493" t="s">
        <v>47</v>
      </c>
      <c r="E8" s="494"/>
      <c r="F8" s="495"/>
      <c r="G8" s="13" t="s">
        <v>25</v>
      </c>
      <c r="H8" s="13" t="s">
        <v>48</v>
      </c>
      <c r="I8" s="2"/>
      <c r="J8" s="2"/>
      <c r="K8" s="4"/>
    </row>
    <row r="9" spans="1:12" s="3" customFormat="1" ht="18.75">
      <c r="C9" s="2"/>
      <c r="D9" s="493" t="s">
        <v>26</v>
      </c>
      <c r="E9" s="494"/>
      <c r="F9" s="495"/>
      <c r="G9" s="14">
        <v>4</v>
      </c>
      <c r="H9" s="14">
        <v>4</v>
      </c>
      <c r="I9" s="2"/>
      <c r="J9" s="2"/>
      <c r="K9" s="4"/>
    </row>
    <row r="10" spans="1:12" s="3" customFormat="1" ht="18.75">
      <c r="C10" s="2"/>
      <c r="D10" s="486" t="s">
        <v>27</v>
      </c>
      <c r="E10" s="487"/>
      <c r="F10" s="487"/>
      <c r="G10" s="17"/>
      <c r="H10" s="17"/>
      <c r="I10" s="2"/>
      <c r="J10" s="2"/>
      <c r="K10" s="4"/>
    </row>
    <row r="11" spans="1:12" s="3" customFormat="1" ht="18.75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.75">
      <c r="C12" s="2"/>
      <c r="D12" s="12"/>
      <c r="E12" s="488" t="s">
        <v>49</v>
      </c>
      <c r="F12" s="489"/>
      <c r="G12" s="489"/>
      <c r="H12" s="2"/>
      <c r="I12" s="2"/>
      <c r="J12" s="2"/>
      <c r="K12" s="4"/>
    </row>
    <row r="13" spans="1:12" s="3" customFormat="1" ht="63.75">
      <c r="C13" s="2"/>
      <c r="D13" s="498" t="s">
        <v>50</v>
      </c>
      <c r="E13" s="499"/>
      <c r="F13" s="500"/>
      <c r="G13" s="15" t="s">
        <v>51</v>
      </c>
      <c r="H13" s="16" t="s">
        <v>25</v>
      </c>
      <c r="I13" s="2"/>
      <c r="J13" s="2"/>
      <c r="K13" s="4"/>
    </row>
    <row r="14" spans="1:12" s="3" customFormat="1" ht="18.75">
      <c r="C14" s="2"/>
      <c r="D14" s="483" t="s">
        <v>44</v>
      </c>
      <c r="E14" s="484"/>
      <c r="F14" s="485"/>
      <c r="G14" s="13" t="s">
        <v>52</v>
      </c>
      <c r="H14" s="13">
        <v>4</v>
      </c>
      <c r="I14" s="2"/>
      <c r="J14" s="2"/>
      <c r="K14" s="4"/>
    </row>
    <row r="15" spans="1:12" s="3" customFormat="1" ht="18.75">
      <c r="C15" s="2"/>
      <c r="D15" s="483"/>
      <c r="E15" s="484"/>
      <c r="F15" s="485"/>
      <c r="G15" s="13"/>
      <c r="H15" s="13"/>
      <c r="I15" s="2"/>
      <c r="J15" s="2"/>
      <c r="K15" s="4"/>
    </row>
    <row r="16" spans="1:12" s="3" customFormat="1" ht="18.75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86"/>
  <sheetViews>
    <sheetView tabSelected="1" view="pageBreakPreview" zoomScaleNormal="50" zoomScaleSheetLayoutView="100" workbookViewId="0">
      <selection activeCell="C49" sqref="C49"/>
    </sheetView>
  </sheetViews>
  <sheetFormatPr defaultRowHeight="15.75"/>
  <cols>
    <col min="1" max="1" width="11.28515625" style="271" customWidth="1"/>
    <col min="2" max="2" width="47.28515625" style="272" customWidth="1"/>
    <col min="3" max="3" width="6.7109375" style="273" customWidth="1"/>
    <col min="4" max="4" width="12" style="274" customWidth="1"/>
    <col min="5" max="5" width="7.28515625" style="274" customWidth="1"/>
    <col min="6" max="6" width="6.42578125" style="273" customWidth="1"/>
    <col min="7" max="7" width="7.42578125" style="273" customWidth="1"/>
    <col min="8" max="8" width="9.85546875" style="273" customWidth="1"/>
    <col min="9" max="9" width="8.7109375" style="272" customWidth="1"/>
    <col min="10" max="10" width="8" style="272" customWidth="1"/>
    <col min="11" max="11" width="5.85546875" style="272" customWidth="1"/>
    <col min="12" max="12" width="7.85546875" style="272" customWidth="1"/>
    <col min="13" max="13" width="8.85546875" style="272" customWidth="1"/>
    <col min="14" max="15" width="6.140625" style="272" customWidth="1"/>
    <col min="16" max="16" width="6.28515625" style="272" customWidth="1"/>
    <col min="17" max="18" width="6.42578125" style="272" customWidth="1"/>
    <col min="19" max="19" width="6.5703125" style="272" customWidth="1"/>
    <col min="20" max="20" width="6.28515625" style="272" customWidth="1"/>
    <col min="21" max="21" width="5.5703125" style="272" customWidth="1"/>
    <col min="22" max="22" width="5.7109375" style="272" customWidth="1"/>
    <col min="23" max="27" width="0" style="272" hidden="1" customWidth="1"/>
    <col min="28" max="16384" width="9.140625" style="272"/>
  </cols>
  <sheetData>
    <row r="1" spans="1:27" s="268" customFormat="1" ht="18.75" customHeight="1" thickBot="1">
      <c r="A1" s="537" t="s">
        <v>95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9"/>
    </row>
    <row r="2" spans="1:27" s="268" customFormat="1" ht="15.75" customHeight="1">
      <c r="A2" s="540" t="s">
        <v>96</v>
      </c>
      <c r="B2" s="543" t="s">
        <v>97</v>
      </c>
      <c r="C2" s="546" t="s">
        <v>73</v>
      </c>
      <c r="D2" s="547"/>
      <c r="E2" s="547"/>
      <c r="F2" s="548"/>
      <c r="G2" s="549" t="s">
        <v>98</v>
      </c>
      <c r="H2" s="504" t="s">
        <v>99</v>
      </c>
      <c r="I2" s="505"/>
      <c r="J2" s="505"/>
      <c r="K2" s="505"/>
      <c r="L2" s="505"/>
      <c r="M2" s="506"/>
      <c r="N2" s="552" t="s">
        <v>176</v>
      </c>
      <c r="O2" s="553"/>
      <c r="P2" s="553"/>
      <c r="Q2" s="553"/>
      <c r="R2" s="553"/>
      <c r="S2" s="553"/>
      <c r="T2" s="553"/>
      <c r="U2" s="553"/>
      <c r="V2" s="554"/>
    </row>
    <row r="3" spans="1:27" s="268" customFormat="1" ht="16.5" customHeight="1" thickBot="1">
      <c r="A3" s="541"/>
      <c r="B3" s="544"/>
      <c r="C3" s="558" t="s">
        <v>29</v>
      </c>
      <c r="D3" s="560" t="s">
        <v>30</v>
      </c>
      <c r="E3" s="562" t="s">
        <v>53</v>
      </c>
      <c r="F3" s="563"/>
      <c r="G3" s="550"/>
      <c r="H3" s="564" t="s">
        <v>28</v>
      </c>
      <c r="I3" s="501" t="s">
        <v>100</v>
      </c>
      <c r="J3" s="502"/>
      <c r="K3" s="502"/>
      <c r="L3" s="503"/>
      <c r="M3" s="567" t="s">
        <v>101</v>
      </c>
      <c r="N3" s="555"/>
      <c r="O3" s="556"/>
      <c r="P3" s="556"/>
      <c r="Q3" s="556"/>
      <c r="R3" s="556"/>
      <c r="S3" s="556"/>
      <c r="T3" s="556"/>
      <c r="U3" s="556"/>
      <c r="V3" s="557"/>
    </row>
    <row r="4" spans="1:27" s="268" customFormat="1" ht="15.75" customHeight="1">
      <c r="A4" s="541"/>
      <c r="B4" s="544"/>
      <c r="C4" s="558"/>
      <c r="D4" s="560"/>
      <c r="E4" s="560" t="s">
        <v>54</v>
      </c>
      <c r="F4" s="571" t="s">
        <v>55</v>
      </c>
      <c r="G4" s="550"/>
      <c r="H4" s="565"/>
      <c r="I4" s="521" t="s">
        <v>24</v>
      </c>
      <c r="J4" s="521" t="s">
        <v>31</v>
      </c>
      <c r="K4" s="521" t="s">
        <v>102</v>
      </c>
      <c r="L4" s="521" t="s">
        <v>103</v>
      </c>
      <c r="M4" s="568"/>
      <c r="N4" s="524" t="s">
        <v>56</v>
      </c>
      <c r="O4" s="525"/>
      <c r="P4" s="526"/>
      <c r="Q4" s="524" t="s">
        <v>67</v>
      </c>
      <c r="R4" s="526"/>
      <c r="S4" s="524"/>
      <c r="T4" s="526"/>
      <c r="U4" s="524"/>
      <c r="V4" s="526"/>
    </row>
    <row r="5" spans="1:27" s="268" customFormat="1" ht="16.5" thickBot="1">
      <c r="A5" s="541"/>
      <c r="B5" s="544"/>
      <c r="C5" s="558"/>
      <c r="D5" s="560"/>
      <c r="E5" s="560"/>
      <c r="F5" s="571"/>
      <c r="G5" s="550"/>
      <c r="H5" s="565"/>
      <c r="I5" s="522"/>
      <c r="J5" s="522"/>
      <c r="K5" s="522"/>
      <c r="L5" s="522"/>
      <c r="M5" s="568"/>
      <c r="N5" s="75">
        <v>1</v>
      </c>
      <c r="O5" s="76" t="s">
        <v>146</v>
      </c>
      <c r="P5" s="77" t="s">
        <v>147</v>
      </c>
      <c r="Q5" s="75">
        <v>3</v>
      </c>
      <c r="R5" s="78"/>
      <c r="S5" s="123"/>
      <c r="T5" s="78"/>
      <c r="U5" s="75"/>
      <c r="V5" s="78"/>
    </row>
    <row r="6" spans="1:27" s="268" customFormat="1" ht="16.5" thickBot="1">
      <c r="A6" s="541"/>
      <c r="B6" s="544"/>
      <c r="C6" s="558"/>
      <c r="D6" s="560"/>
      <c r="E6" s="560"/>
      <c r="F6" s="571"/>
      <c r="G6" s="550"/>
      <c r="H6" s="565"/>
      <c r="I6" s="522"/>
      <c r="J6" s="522"/>
      <c r="K6" s="522"/>
      <c r="L6" s="522"/>
      <c r="M6" s="569"/>
      <c r="N6" s="527" t="s">
        <v>177</v>
      </c>
      <c r="O6" s="528"/>
      <c r="P6" s="529"/>
      <c r="Q6" s="529"/>
      <c r="R6" s="529"/>
      <c r="S6" s="529"/>
      <c r="T6" s="529"/>
      <c r="U6" s="529"/>
      <c r="V6" s="530"/>
    </row>
    <row r="7" spans="1:27" s="268" customFormat="1" ht="16.5" thickBot="1">
      <c r="A7" s="542"/>
      <c r="B7" s="545"/>
      <c r="C7" s="559"/>
      <c r="D7" s="561"/>
      <c r="E7" s="561"/>
      <c r="F7" s="572"/>
      <c r="G7" s="551"/>
      <c r="H7" s="566"/>
      <c r="I7" s="523"/>
      <c r="J7" s="523"/>
      <c r="K7" s="523"/>
      <c r="L7" s="523"/>
      <c r="M7" s="570"/>
      <c r="N7" s="79">
        <v>15</v>
      </c>
      <c r="O7" s="80">
        <v>9</v>
      </c>
      <c r="P7" s="81">
        <v>9</v>
      </c>
      <c r="Q7" s="79">
        <v>17</v>
      </c>
      <c r="R7" s="81"/>
      <c r="S7" s="79"/>
      <c r="T7" s="81"/>
      <c r="U7" s="79"/>
      <c r="V7" s="81"/>
    </row>
    <row r="8" spans="1:27" s="268" customFormat="1" ht="16.5" thickBot="1">
      <c r="A8" s="82">
        <v>1</v>
      </c>
      <c r="B8" s="83">
        <v>2</v>
      </c>
      <c r="C8" s="84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5">
        <v>13</v>
      </c>
      <c r="N8" s="79">
        <v>14</v>
      </c>
      <c r="O8" s="86">
        <v>15</v>
      </c>
      <c r="P8" s="79">
        <v>16</v>
      </c>
      <c r="Q8" s="86">
        <v>17</v>
      </c>
      <c r="R8" s="79">
        <v>18</v>
      </c>
      <c r="S8" s="86">
        <v>19</v>
      </c>
      <c r="T8" s="79">
        <v>20</v>
      </c>
      <c r="U8" s="86">
        <v>21</v>
      </c>
      <c r="V8" s="83">
        <v>22</v>
      </c>
      <c r="W8" s="124">
        <v>22</v>
      </c>
      <c r="X8" s="85">
        <v>23</v>
      </c>
      <c r="Y8" s="82">
        <v>24</v>
      </c>
      <c r="Z8" s="85">
        <v>25</v>
      </c>
      <c r="AA8" s="82">
        <v>26</v>
      </c>
    </row>
    <row r="9" spans="1:27" s="268" customFormat="1" ht="16.5" thickBot="1">
      <c r="A9" s="531" t="s">
        <v>104</v>
      </c>
      <c r="B9" s="532"/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  <c r="N9" s="532"/>
      <c r="O9" s="532"/>
      <c r="P9" s="532"/>
      <c r="Q9" s="532"/>
      <c r="R9" s="532"/>
      <c r="S9" s="532"/>
      <c r="T9" s="532"/>
      <c r="U9" s="532"/>
      <c r="V9" s="534"/>
    </row>
    <row r="10" spans="1:27" s="268" customFormat="1" ht="16.5" thickBot="1">
      <c r="A10" s="535" t="s">
        <v>105</v>
      </c>
      <c r="B10" s="514"/>
      <c r="C10" s="514"/>
      <c r="D10" s="514"/>
      <c r="E10" s="514"/>
      <c r="F10" s="514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36"/>
    </row>
    <row r="11" spans="1:27" s="281" customFormat="1">
      <c r="A11" s="125" t="s">
        <v>68</v>
      </c>
      <c r="B11" s="126" t="s">
        <v>66</v>
      </c>
      <c r="C11" s="87"/>
      <c r="D11" s="127" t="s">
        <v>148</v>
      </c>
      <c r="E11" s="127"/>
      <c r="F11" s="128"/>
      <c r="G11" s="129">
        <v>3</v>
      </c>
      <c r="H11" s="130">
        <f>G11*30</f>
        <v>90</v>
      </c>
      <c r="I11" s="131">
        <f>J11+K11+L11</f>
        <v>30</v>
      </c>
      <c r="J11" s="132">
        <v>15</v>
      </c>
      <c r="K11" s="132"/>
      <c r="L11" s="132">
        <v>15</v>
      </c>
      <c r="M11" s="133">
        <f>H11-I11</f>
        <v>60</v>
      </c>
      <c r="N11" s="134">
        <v>2</v>
      </c>
      <c r="O11" s="135"/>
      <c r="P11" s="136"/>
      <c r="Q11" s="137"/>
      <c r="R11" s="138"/>
      <c r="S11" s="134"/>
      <c r="T11" s="138"/>
      <c r="U11" s="134"/>
      <c r="V11" s="136"/>
    </row>
    <row r="12" spans="1:27" s="281" customFormat="1" ht="31.5">
      <c r="A12" s="139" t="s">
        <v>136</v>
      </c>
      <c r="B12" s="140" t="s">
        <v>94</v>
      </c>
      <c r="C12" s="141"/>
      <c r="D12" s="142" t="s">
        <v>138</v>
      </c>
      <c r="E12" s="142"/>
      <c r="F12" s="143"/>
      <c r="G12" s="144">
        <v>3</v>
      </c>
      <c r="H12" s="145">
        <f>G12*30</f>
        <v>90</v>
      </c>
      <c r="I12" s="146">
        <f>J12+K12+L12</f>
        <v>30</v>
      </c>
      <c r="J12" s="147"/>
      <c r="K12" s="147"/>
      <c r="L12" s="147">
        <v>30</v>
      </c>
      <c r="M12" s="148">
        <f>H12-I12</f>
        <v>60</v>
      </c>
      <c r="N12" s="149">
        <v>2</v>
      </c>
      <c r="O12" s="150"/>
      <c r="P12" s="151"/>
      <c r="Q12" s="152"/>
      <c r="R12" s="153"/>
      <c r="S12" s="149"/>
      <c r="T12" s="153"/>
      <c r="U12" s="149"/>
      <c r="V12" s="151"/>
    </row>
    <row r="13" spans="1:27" s="281" customFormat="1" ht="31.5">
      <c r="A13" s="139" t="s">
        <v>137</v>
      </c>
      <c r="B13" s="140" t="s">
        <v>133</v>
      </c>
      <c r="C13" s="141"/>
      <c r="D13" s="142" t="s">
        <v>139</v>
      </c>
      <c r="E13" s="142"/>
      <c r="F13" s="143"/>
      <c r="G13" s="144">
        <v>3</v>
      </c>
      <c r="H13" s="145">
        <f>G13*30</f>
        <v>90</v>
      </c>
      <c r="I13" s="146">
        <f>J13+K13+L13</f>
        <v>36</v>
      </c>
      <c r="J13" s="147">
        <v>18</v>
      </c>
      <c r="K13" s="147"/>
      <c r="L13" s="147">
        <v>18</v>
      </c>
      <c r="M13" s="148">
        <f>H13-I13</f>
        <v>54</v>
      </c>
      <c r="N13" s="149"/>
      <c r="O13" s="150">
        <v>2</v>
      </c>
      <c r="P13" s="151">
        <v>2</v>
      </c>
      <c r="Q13" s="152"/>
      <c r="R13" s="153"/>
      <c r="S13" s="149"/>
      <c r="T13" s="153"/>
      <c r="U13" s="149"/>
      <c r="V13" s="151"/>
    </row>
    <row r="14" spans="1:27" s="281" customFormat="1">
      <c r="A14" s="139" t="s">
        <v>140</v>
      </c>
      <c r="B14" s="140" t="s">
        <v>33</v>
      </c>
      <c r="C14" s="141"/>
      <c r="D14" s="142"/>
      <c r="E14" s="142"/>
      <c r="F14" s="143"/>
      <c r="G14" s="144">
        <f>G15+G16</f>
        <v>3</v>
      </c>
      <c r="H14" s="145">
        <f>H15+H16</f>
        <v>90</v>
      </c>
      <c r="I14" s="146">
        <f>I15+I16</f>
        <v>60</v>
      </c>
      <c r="J14" s="147">
        <f>J15+J16</f>
        <v>0</v>
      </c>
      <c r="K14" s="147"/>
      <c r="L14" s="147">
        <f>L15+L16</f>
        <v>60</v>
      </c>
      <c r="M14" s="148">
        <f>H14-I14</f>
        <v>30</v>
      </c>
      <c r="N14" s="149"/>
      <c r="O14" s="150"/>
      <c r="P14" s="151"/>
      <c r="Q14" s="152"/>
      <c r="R14" s="153"/>
      <c r="S14" s="149"/>
      <c r="T14" s="153"/>
      <c r="U14" s="149"/>
      <c r="V14" s="151"/>
    </row>
    <row r="15" spans="1:27" s="281" customFormat="1">
      <c r="A15" s="154" t="s">
        <v>149</v>
      </c>
      <c r="B15" s="155" t="s">
        <v>33</v>
      </c>
      <c r="C15" s="156"/>
      <c r="D15" s="157" t="s">
        <v>138</v>
      </c>
      <c r="E15" s="157"/>
      <c r="F15" s="158"/>
      <c r="G15" s="159">
        <v>3</v>
      </c>
      <c r="H15" s="160">
        <f>G15*30</f>
        <v>90</v>
      </c>
      <c r="I15" s="161">
        <f>J15+K15+L15</f>
        <v>60</v>
      </c>
      <c r="J15" s="162"/>
      <c r="K15" s="162"/>
      <c r="L15" s="162">
        <v>60</v>
      </c>
      <c r="M15" s="116">
        <f t="shared" ref="M15" si="0">H15-I15</f>
        <v>30</v>
      </c>
      <c r="N15" s="163" t="s">
        <v>178</v>
      </c>
      <c r="O15" s="164"/>
      <c r="P15" s="165"/>
      <c r="Q15" s="166"/>
      <c r="R15" s="167"/>
      <c r="S15" s="163"/>
      <c r="T15" s="167"/>
      <c r="U15" s="163"/>
      <c r="V15" s="165"/>
    </row>
    <row r="16" spans="1:27" s="281" customFormat="1" ht="16.5" customHeight="1" thickBot="1">
      <c r="A16" s="168" t="s">
        <v>150</v>
      </c>
      <c r="B16" s="169" t="s">
        <v>33</v>
      </c>
      <c r="C16" s="170"/>
      <c r="D16" s="171" t="s">
        <v>151</v>
      </c>
      <c r="E16" s="171"/>
      <c r="F16" s="172"/>
      <c r="G16" s="173"/>
      <c r="H16" s="174"/>
      <c r="I16" s="175"/>
      <c r="J16" s="176"/>
      <c r="K16" s="176"/>
      <c r="L16" s="176"/>
      <c r="M16" s="177"/>
      <c r="N16" s="178"/>
      <c r="O16" s="179" t="s">
        <v>152</v>
      </c>
      <c r="P16" s="180" t="s">
        <v>152</v>
      </c>
      <c r="Q16" s="181"/>
      <c r="R16" s="182"/>
      <c r="S16" s="178"/>
      <c r="T16" s="182"/>
      <c r="U16" s="178"/>
      <c r="V16" s="180"/>
    </row>
    <row r="17" spans="1:28" s="268" customFormat="1" ht="16.5" thickBot="1">
      <c r="A17" s="518" t="s">
        <v>32</v>
      </c>
      <c r="B17" s="520"/>
      <c r="C17" s="277"/>
      <c r="D17" s="282"/>
      <c r="E17" s="276"/>
      <c r="F17" s="276"/>
      <c r="G17" s="283">
        <f>SUM(G11:G16)-G15</f>
        <v>12</v>
      </c>
      <c r="H17" s="284">
        <f t="shared" ref="H17:M17" si="1">SUM(H11:H16)-H15</f>
        <v>360</v>
      </c>
      <c r="I17" s="284">
        <f t="shared" si="1"/>
        <v>156</v>
      </c>
      <c r="J17" s="284">
        <f t="shared" si="1"/>
        <v>33</v>
      </c>
      <c r="K17" s="284">
        <f t="shared" si="1"/>
        <v>0</v>
      </c>
      <c r="L17" s="284">
        <f t="shared" si="1"/>
        <v>123</v>
      </c>
      <c r="M17" s="284">
        <f t="shared" si="1"/>
        <v>204</v>
      </c>
      <c r="N17" s="284">
        <f>SUM(N11:N16)+2</f>
        <v>6</v>
      </c>
      <c r="O17" s="284">
        <f t="shared" ref="O17:V17" si="2">SUM(O11:O16)</f>
        <v>2</v>
      </c>
      <c r="P17" s="284">
        <f t="shared" si="2"/>
        <v>2</v>
      </c>
      <c r="Q17" s="284">
        <f t="shared" si="2"/>
        <v>0</v>
      </c>
      <c r="R17" s="284">
        <f t="shared" si="2"/>
        <v>0</v>
      </c>
      <c r="S17" s="284">
        <f t="shared" si="2"/>
        <v>0</v>
      </c>
      <c r="T17" s="284">
        <f t="shared" si="2"/>
        <v>0</v>
      </c>
      <c r="U17" s="284">
        <f t="shared" si="2"/>
        <v>0</v>
      </c>
      <c r="V17" s="284">
        <f t="shared" si="2"/>
        <v>0</v>
      </c>
      <c r="W17" s="285" t="e">
        <f>SUM(#REF!)+#REF!+W11</f>
        <v>#REF!</v>
      </c>
      <c r="X17" s="286" t="e">
        <f>SUM(#REF!)+#REF!+X11</f>
        <v>#REF!</v>
      </c>
      <c r="Y17" s="286" t="e">
        <f>SUM(#REF!)+#REF!+Y11</f>
        <v>#REF!</v>
      </c>
      <c r="Z17" s="286" t="e">
        <f>SUM(#REF!)+#REF!+Z11</f>
        <v>#REF!</v>
      </c>
      <c r="AA17" s="286" t="e">
        <f>SUM(#REF!)+#REF!+AA11</f>
        <v>#REF!</v>
      </c>
      <c r="AB17" s="268">
        <f>30*G17</f>
        <v>360</v>
      </c>
    </row>
    <row r="18" spans="1:28" ht="16.5" thickBot="1">
      <c r="A18" s="576" t="s">
        <v>106</v>
      </c>
      <c r="B18" s="577"/>
      <c r="C18" s="577"/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8"/>
      <c r="O18" s="578"/>
      <c r="P18" s="578"/>
      <c r="Q18" s="578"/>
      <c r="R18" s="578"/>
      <c r="S18" s="578"/>
      <c r="T18" s="578"/>
      <c r="U18" s="578"/>
      <c r="V18" s="579"/>
    </row>
    <row r="19" spans="1:28" ht="31.5">
      <c r="A19" s="105" t="s">
        <v>107</v>
      </c>
      <c r="B19" s="183" t="s">
        <v>173</v>
      </c>
      <c r="C19" s="102">
        <v>1</v>
      </c>
      <c r="D19" s="88"/>
      <c r="E19" s="106"/>
      <c r="F19" s="107"/>
      <c r="G19" s="118">
        <v>5</v>
      </c>
      <c r="H19" s="108">
        <f t="shared" ref="H19:H23" si="3">G19*30</f>
        <v>150</v>
      </c>
      <c r="I19" s="102">
        <f t="shared" ref="I19:I21" si="4">J19+L19</f>
        <v>75</v>
      </c>
      <c r="J19" s="88">
        <v>45</v>
      </c>
      <c r="K19" s="88"/>
      <c r="L19" s="88">
        <v>30</v>
      </c>
      <c r="M19" s="89">
        <f t="shared" ref="M19:M23" si="5">H19-I19</f>
        <v>75</v>
      </c>
      <c r="N19" s="137">
        <v>5</v>
      </c>
      <c r="O19" s="184"/>
      <c r="P19" s="185"/>
      <c r="Q19" s="134"/>
      <c r="R19" s="136"/>
      <c r="S19" s="134"/>
      <c r="T19" s="136"/>
      <c r="U19" s="134"/>
      <c r="V19" s="136"/>
    </row>
    <row r="20" spans="1:28">
      <c r="A20" s="109" t="s">
        <v>108</v>
      </c>
      <c r="B20" s="103" t="s">
        <v>145</v>
      </c>
      <c r="C20" s="110">
        <v>1</v>
      </c>
      <c r="D20" s="111"/>
      <c r="E20" s="112"/>
      <c r="F20" s="113"/>
      <c r="G20" s="186">
        <v>4</v>
      </c>
      <c r="H20" s="114">
        <f t="shared" si="3"/>
        <v>120</v>
      </c>
      <c r="I20" s="110">
        <f t="shared" si="4"/>
        <v>45</v>
      </c>
      <c r="J20" s="111">
        <v>15</v>
      </c>
      <c r="K20" s="111"/>
      <c r="L20" s="111">
        <v>30</v>
      </c>
      <c r="M20" s="115">
        <f t="shared" si="5"/>
        <v>75</v>
      </c>
      <c r="N20" s="187">
        <v>3</v>
      </c>
      <c r="O20" s="188"/>
      <c r="P20" s="189"/>
      <c r="Q20" s="190"/>
      <c r="R20" s="191"/>
      <c r="S20" s="190"/>
      <c r="T20" s="191"/>
      <c r="U20" s="190"/>
      <c r="V20" s="191"/>
    </row>
    <row r="21" spans="1:28">
      <c r="A21" s="109" t="s">
        <v>109</v>
      </c>
      <c r="B21" s="103" t="s">
        <v>174</v>
      </c>
      <c r="C21" s="110">
        <v>2</v>
      </c>
      <c r="D21" s="111"/>
      <c r="E21" s="112"/>
      <c r="F21" s="113"/>
      <c r="G21" s="186">
        <v>5</v>
      </c>
      <c r="H21" s="114">
        <f t="shared" si="3"/>
        <v>150</v>
      </c>
      <c r="I21" s="110">
        <f t="shared" si="4"/>
        <v>54</v>
      </c>
      <c r="J21" s="111">
        <v>36</v>
      </c>
      <c r="K21" s="111"/>
      <c r="L21" s="111">
        <v>18</v>
      </c>
      <c r="M21" s="115">
        <f t="shared" si="5"/>
        <v>96</v>
      </c>
      <c r="N21" s="152"/>
      <c r="O21" s="192">
        <v>3</v>
      </c>
      <c r="P21" s="193">
        <v>3</v>
      </c>
      <c r="Q21" s="149"/>
      <c r="R21" s="151"/>
      <c r="S21" s="149"/>
      <c r="T21" s="151"/>
      <c r="U21" s="149"/>
      <c r="V21" s="151"/>
    </row>
    <row r="22" spans="1:28">
      <c r="A22" s="109" t="s">
        <v>110</v>
      </c>
      <c r="B22" s="119" t="s">
        <v>162</v>
      </c>
      <c r="C22" s="110">
        <v>2</v>
      </c>
      <c r="D22" s="111"/>
      <c r="E22" s="112"/>
      <c r="F22" s="113"/>
      <c r="G22" s="186">
        <v>4</v>
      </c>
      <c r="H22" s="114">
        <f t="shared" si="3"/>
        <v>120</v>
      </c>
      <c r="I22" s="110">
        <f t="shared" ref="I22:I23" si="6">J22+K22+L22</f>
        <v>54</v>
      </c>
      <c r="J22" s="111">
        <v>18</v>
      </c>
      <c r="K22" s="111"/>
      <c r="L22" s="111">
        <v>36</v>
      </c>
      <c r="M22" s="115">
        <f t="shared" si="5"/>
        <v>66</v>
      </c>
      <c r="N22" s="187"/>
      <c r="O22" s="188">
        <v>3</v>
      </c>
      <c r="P22" s="189">
        <v>3</v>
      </c>
      <c r="Q22" s="190"/>
      <c r="R22" s="191"/>
      <c r="S22" s="190"/>
      <c r="T22" s="191"/>
      <c r="U22" s="190"/>
      <c r="V22" s="191"/>
    </row>
    <row r="23" spans="1:28" ht="16.5" thickBot="1">
      <c r="A23" s="194" t="s">
        <v>111</v>
      </c>
      <c r="B23" s="119" t="s">
        <v>141</v>
      </c>
      <c r="C23" s="120"/>
      <c r="D23" s="111"/>
      <c r="E23" s="112"/>
      <c r="F23" s="115" t="s">
        <v>153</v>
      </c>
      <c r="G23" s="186">
        <v>1</v>
      </c>
      <c r="H23" s="114">
        <f t="shared" si="3"/>
        <v>30</v>
      </c>
      <c r="I23" s="110">
        <f t="shared" si="6"/>
        <v>0</v>
      </c>
      <c r="J23" s="111"/>
      <c r="K23" s="111"/>
      <c r="L23" s="111"/>
      <c r="M23" s="115">
        <f t="shared" si="5"/>
        <v>30</v>
      </c>
      <c r="N23" s="187"/>
      <c r="O23" s="188"/>
      <c r="P23" s="191"/>
      <c r="Q23" s="190"/>
      <c r="R23" s="191"/>
      <c r="S23" s="190"/>
      <c r="T23" s="191"/>
      <c r="U23" s="190"/>
      <c r="V23" s="191"/>
    </row>
    <row r="24" spans="1:28" ht="16.5" thickBot="1">
      <c r="A24" s="518" t="s">
        <v>112</v>
      </c>
      <c r="B24" s="580"/>
      <c r="C24" s="580"/>
      <c r="D24" s="580"/>
      <c r="E24" s="580"/>
      <c r="F24" s="581"/>
      <c r="G24" s="121">
        <f>SUM(G19:G23)</f>
        <v>19</v>
      </c>
      <c r="H24" s="122">
        <f>SUM(H19:H23)</f>
        <v>570</v>
      </c>
      <c r="I24" s="122">
        <f t="shared" ref="I24:V24" si="7">SUM(I19:I23)</f>
        <v>228</v>
      </c>
      <c r="J24" s="122">
        <f t="shared" si="7"/>
        <v>114</v>
      </c>
      <c r="K24" s="122">
        <f t="shared" si="7"/>
        <v>0</v>
      </c>
      <c r="L24" s="122">
        <f t="shared" si="7"/>
        <v>114</v>
      </c>
      <c r="M24" s="122">
        <f t="shared" si="7"/>
        <v>342</v>
      </c>
      <c r="N24" s="122">
        <f t="shared" si="7"/>
        <v>8</v>
      </c>
      <c r="O24" s="122">
        <f t="shared" si="7"/>
        <v>6</v>
      </c>
      <c r="P24" s="122">
        <f t="shared" si="7"/>
        <v>6</v>
      </c>
      <c r="Q24" s="122">
        <f t="shared" si="7"/>
        <v>0</v>
      </c>
      <c r="R24" s="122">
        <f t="shared" si="7"/>
        <v>0</v>
      </c>
      <c r="S24" s="122">
        <f t="shared" si="7"/>
        <v>0</v>
      </c>
      <c r="T24" s="122">
        <f t="shared" si="7"/>
        <v>0</v>
      </c>
      <c r="U24" s="122">
        <f t="shared" si="7"/>
        <v>0</v>
      </c>
      <c r="V24" s="122">
        <f t="shared" si="7"/>
        <v>0</v>
      </c>
      <c r="W24" s="268">
        <f>30*G24</f>
        <v>570</v>
      </c>
      <c r="AB24" s="268">
        <f>30*G24</f>
        <v>570</v>
      </c>
    </row>
    <row r="25" spans="1:28" ht="16.5" customHeight="1" thickBot="1">
      <c r="A25" s="582" t="s">
        <v>113</v>
      </c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4"/>
    </row>
    <row r="26" spans="1:28" s="268" customFormat="1">
      <c r="A26" s="125" t="s">
        <v>154</v>
      </c>
      <c r="B26" s="195" t="s">
        <v>93</v>
      </c>
      <c r="C26" s="196"/>
      <c r="D26" s="197" t="s">
        <v>153</v>
      </c>
      <c r="E26" s="197"/>
      <c r="F26" s="198"/>
      <c r="G26" s="199">
        <v>4.5</v>
      </c>
      <c r="H26" s="200">
        <f>G26*30</f>
        <v>135</v>
      </c>
      <c r="I26" s="102">
        <f>J26+K26+L26</f>
        <v>0</v>
      </c>
      <c r="J26" s="88"/>
      <c r="K26" s="88"/>
      <c r="L26" s="88"/>
      <c r="M26" s="106">
        <f t="shared" ref="M26" si="8">H26-I26</f>
        <v>135</v>
      </c>
      <c r="N26" s="201"/>
      <c r="O26" s="202"/>
      <c r="P26" s="203"/>
      <c r="Q26" s="201"/>
      <c r="R26" s="203"/>
      <c r="S26" s="201"/>
      <c r="T26" s="203"/>
      <c r="U26" s="201"/>
      <c r="V26" s="133"/>
    </row>
    <row r="27" spans="1:28" s="268" customFormat="1" ht="16.5" thickBot="1">
      <c r="A27" s="168" t="s">
        <v>155</v>
      </c>
      <c r="B27" s="204" t="s">
        <v>26</v>
      </c>
      <c r="C27" s="205"/>
      <c r="D27" s="206" t="s">
        <v>156</v>
      </c>
      <c r="E27" s="206"/>
      <c r="F27" s="207"/>
      <c r="G27" s="208">
        <v>6</v>
      </c>
      <c r="H27" s="209">
        <f>G27*30</f>
        <v>180</v>
      </c>
      <c r="I27" s="210">
        <f>J27+K27+L27</f>
        <v>0</v>
      </c>
      <c r="J27" s="211"/>
      <c r="K27" s="211"/>
      <c r="L27" s="211"/>
      <c r="M27" s="212">
        <f t="shared" ref="M27" si="9">H27-I27</f>
        <v>180</v>
      </c>
      <c r="N27" s="213"/>
      <c r="O27" s="214"/>
      <c r="P27" s="215"/>
      <c r="Q27" s="213"/>
      <c r="R27" s="215"/>
      <c r="S27" s="213"/>
      <c r="T27" s="215"/>
      <c r="U27" s="213"/>
      <c r="V27" s="216"/>
    </row>
    <row r="28" spans="1:28" s="268" customFormat="1" ht="16.5" thickBot="1">
      <c r="A28" s="573" t="s">
        <v>114</v>
      </c>
      <c r="B28" s="574"/>
      <c r="C28" s="574"/>
      <c r="D28" s="574"/>
      <c r="E28" s="574"/>
      <c r="F28" s="575"/>
      <c r="G28" s="217">
        <f>SUM(G26:G27)</f>
        <v>10.5</v>
      </c>
      <c r="H28" s="218">
        <f>SUM(H26:H27)</f>
        <v>315</v>
      </c>
      <c r="I28" s="218">
        <f>SUM(I26:I26)</f>
        <v>0</v>
      </c>
      <c r="J28" s="218">
        <f>SUM(J26:J26)</f>
        <v>0</v>
      </c>
      <c r="K28" s="218">
        <f>SUM(K26:K26)</f>
        <v>0</v>
      </c>
      <c r="L28" s="218">
        <f>SUM(L26:L26)</f>
        <v>0</v>
      </c>
      <c r="M28" s="218">
        <f>SUM(M26:M27)</f>
        <v>315</v>
      </c>
      <c r="N28" s="218">
        <f>SUM(N26:N26)</f>
        <v>0</v>
      </c>
      <c r="O28" s="218"/>
      <c r="P28" s="218">
        <f t="shared" ref="P28:V28" si="10">SUM(P26:P26)</f>
        <v>0</v>
      </c>
      <c r="Q28" s="218">
        <f t="shared" si="10"/>
        <v>0</v>
      </c>
      <c r="R28" s="218">
        <f t="shared" si="10"/>
        <v>0</v>
      </c>
      <c r="S28" s="218">
        <f t="shared" si="10"/>
        <v>0</v>
      </c>
      <c r="T28" s="218">
        <f t="shared" si="10"/>
        <v>0</v>
      </c>
      <c r="U28" s="218">
        <f t="shared" si="10"/>
        <v>0</v>
      </c>
      <c r="V28" s="218">
        <f t="shared" si="10"/>
        <v>0</v>
      </c>
      <c r="AB28" s="268">
        <f>30*G28</f>
        <v>315</v>
      </c>
    </row>
    <row r="29" spans="1:28" ht="16.5" thickBot="1">
      <c r="A29" s="582" t="s">
        <v>115</v>
      </c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4"/>
    </row>
    <row r="30" spans="1:28" s="268" customFormat="1">
      <c r="A30" s="105" t="s">
        <v>157</v>
      </c>
      <c r="B30" s="219" t="s">
        <v>79</v>
      </c>
      <c r="C30" s="220"/>
      <c r="D30" s="221"/>
      <c r="E30" s="221"/>
      <c r="F30" s="222"/>
      <c r="G30" s="199">
        <v>21</v>
      </c>
      <c r="H30" s="223">
        <f>G30*30</f>
        <v>630</v>
      </c>
      <c r="I30" s="90"/>
      <c r="J30" s="91"/>
      <c r="K30" s="91"/>
      <c r="L30" s="91"/>
      <c r="M30" s="106">
        <f t="shared" ref="M30:M31" si="11">H30-I30</f>
        <v>630</v>
      </c>
      <c r="N30" s="90"/>
      <c r="O30" s="224"/>
      <c r="P30" s="225"/>
      <c r="Q30" s="90"/>
      <c r="R30" s="225"/>
      <c r="S30" s="90"/>
      <c r="T30" s="225"/>
      <c r="U30" s="90"/>
      <c r="V30" s="92"/>
    </row>
    <row r="31" spans="1:28" s="268" customFormat="1" ht="32.25" thickBot="1">
      <c r="A31" s="194" t="s">
        <v>157</v>
      </c>
      <c r="B31" s="226" t="s">
        <v>158</v>
      </c>
      <c r="C31" s="93">
        <v>3</v>
      </c>
      <c r="D31" s="94"/>
      <c r="E31" s="94"/>
      <c r="F31" s="227"/>
      <c r="G31" s="208">
        <v>3</v>
      </c>
      <c r="H31" s="228">
        <f>G31*30</f>
        <v>90</v>
      </c>
      <c r="I31" s="95"/>
      <c r="J31" s="96"/>
      <c r="K31" s="96"/>
      <c r="L31" s="96"/>
      <c r="M31" s="212">
        <f t="shared" si="11"/>
        <v>90</v>
      </c>
      <c r="N31" s="95"/>
      <c r="O31" s="229"/>
      <c r="P31" s="230"/>
      <c r="Q31" s="95"/>
      <c r="R31" s="230"/>
      <c r="S31" s="95"/>
      <c r="T31" s="230"/>
      <c r="U31" s="95"/>
      <c r="V31" s="97"/>
    </row>
    <row r="32" spans="1:28" s="268" customFormat="1" ht="16.5" customHeight="1" thickBot="1">
      <c r="A32" s="590" t="s">
        <v>116</v>
      </c>
      <c r="B32" s="591"/>
      <c r="C32" s="591"/>
      <c r="D32" s="591"/>
      <c r="E32" s="591"/>
      <c r="F32" s="592"/>
      <c r="G32" s="98">
        <f>SUM(G30:G31)</f>
        <v>24</v>
      </c>
      <c r="H32" s="99">
        <f>SUM(H30:H31)</f>
        <v>720</v>
      </c>
      <c r="I32" s="99">
        <f t="shared" ref="I32:N32" si="12">SUM(I30:I30)</f>
        <v>0</v>
      </c>
      <c r="J32" s="99">
        <f t="shared" si="12"/>
        <v>0</v>
      </c>
      <c r="K32" s="99">
        <f t="shared" si="12"/>
        <v>0</v>
      </c>
      <c r="L32" s="99">
        <f t="shared" si="12"/>
        <v>0</v>
      </c>
      <c r="M32" s="99">
        <f t="shared" si="12"/>
        <v>630</v>
      </c>
      <c r="N32" s="99">
        <f t="shared" si="12"/>
        <v>0</v>
      </c>
      <c r="O32" s="99"/>
      <c r="P32" s="99">
        <f t="shared" ref="P32:V32" si="13">SUM(P30:P30)</f>
        <v>0</v>
      </c>
      <c r="Q32" s="99">
        <f t="shared" si="13"/>
        <v>0</v>
      </c>
      <c r="R32" s="99">
        <f t="shared" si="13"/>
        <v>0</v>
      </c>
      <c r="S32" s="99">
        <f t="shared" si="13"/>
        <v>0</v>
      </c>
      <c r="T32" s="99">
        <f t="shared" si="13"/>
        <v>0</v>
      </c>
      <c r="U32" s="99">
        <f t="shared" si="13"/>
        <v>0</v>
      </c>
      <c r="V32" s="231">
        <f t="shared" si="13"/>
        <v>0</v>
      </c>
      <c r="AB32" s="268">
        <f>30*G32</f>
        <v>720</v>
      </c>
    </row>
    <row r="33" spans="1:27" ht="16.5" customHeight="1" thickBot="1">
      <c r="A33" s="585" t="s">
        <v>117</v>
      </c>
      <c r="B33" s="586"/>
      <c r="C33" s="586"/>
      <c r="D33" s="586"/>
      <c r="E33" s="586"/>
      <c r="F33" s="586"/>
      <c r="G33" s="100">
        <f>G32+G28+G24+G17</f>
        <v>65.5</v>
      </c>
      <c r="H33" s="100">
        <f>H32+H28+H24+H17</f>
        <v>1965</v>
      </c>
      <c r="I33" s="101">
        <f t="shared" ref="I33:AA33" si="14">I24+I17+I28+I32</f>
        <v>384</v>
      </c>
      <c r="J33" s="101">
        <f t="shared" si="14"/>
        <v>147</v>
      </c>
      <c r="K33" s="101">
        <f t="shared" si="14"/>
        <v>0</v>
      </c>
      <c r="L33" s="101">
        <f t="shared" si="14"/>
        <v>237</v>
      </c>
      <c r="M33" s="101">
        <f t="shared" si="14"/>
        <v>1491</v>
      </c>
      <c r="N33" s="101">
        <f t="shared" si="14"/>
        <v>14</v>
      </c>
      <c r="O33" s="101">
        <f t="shared" si="14"/>
        <v>8</v>
      </c>
      <c r="P33" s="101">
        <f t="shared" si="14"/>
        <v>8</v>
      </c>
      <c r="Q33" s="101">
        <f t="shared" si="14"/>
        <v>0</v>
      </c>
      <c r="R33" s="101">
        <f t="shared" si="14"/>
        <v>0</v>
      </c>
      <c r="S33" s="101">
        <f t="shared" si="14"/>
        <v>0</v>
      </c>
      <c r="T33" s="101">
        <f t="shared" si="14"/>
        <v>0</v>
      </c>
      <c r="U33" s="101">
        <f t="shared" si="14"/>
        <v>0</v>
      </c>
      <c r="V33" s="101">
        <f t="shared" si="14"/>
        <v>0</v>
      </c>
      <c r="W33" s="101" t="e">
        <f t="shared" si="14"/>
        <v>#REF!</v>
      </c>
      <c r="X33" s="101" t="e">
        <f t="shared" si="14"/>
        <v>#REF!</v>
      </c>
      <c r="Y33" s="101" t="e">
        <f t="shared" si="14"/>
        <v>#REF!</v>
      </c>
      <c r="Z33" s="101" t="e">
        <f t="shared" si="14"/>
        <v>#REF!</v>
      </c>
      <c r="AA33" s="101" t="e">
        <f t="shared" si="14"/>
        <v>#REF!</v>
      </c>
    </row>
    <row r="34" spans="1:27">
      <c r="A34" s="587" t="s">
        <v>118</v>
      </c>
      <c r="B34" s="588"/>
      <c r="C34" s="588"/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9"/>
    </row>
    <row r="35" spans="1:27" ht="16.5" thickBot="1">
      <c r="A35" s="512" t="s">
        <v>119</v>
      </c>
      <c r="B35" s="513"/>
      <c r="C35" s="513"/>
      <c r="D35" s="513"/>
      <c r="E35" s="513"/>
      <c r="F35" s="513"/>
      <c r="G35" s="513"/>
      <c r="H35" s="513"/>
      <c r="I35" s="514"/>
      <c r="J35" s="514"/>
      <c r="K35" s="514"/>
      <c r="L35" s="514"/>
      <c r="M35" s="514"/>
      <c r="N35" s="513"/>
      <c r="O35" s="513"/>
      <c r="P35" s="513"/>
      <c r="Q35" s="513"/>
      <c r="R35" s="513"/>
      <c r="S35" s="513"/>
      <c r="T35" s="513"/>
      <c r="U35" s="513"/>
      <c r="V35" s="515"/>
    </row>
    <row r="36" spans="1:27" ht="31.5">
      <c r="A36" s="516" t="s">
        <v>76</v>
      </c>
      <c r="B36" s="232" t="s">
        <v>163</v>
      </c>
      <c r="C36" s="104"/>
      <c r="D36" s="233">
        <v>1</v>
      </c>
      <c r="E36" s="233"/>
      <c r="F36" s="234"/>
      <c r="G36" s="235">
        <v>3</v>
      </c>
      <c r="H36" s="236">
        <f>G36*30</f>
        <v>90</v>
      </c>
      <c r="I36" s="237">
        <f>J36+K36+L36</f>
        <v>30</v>
      </c>
      <c r="J36" s="238">
        <v>15</v>
      </c>
      <c r="K36" s="238"/>
      <c r="L36" s="238">
        <v>15</v>
      </c>
      <c r="M36" s="239">
        <f>H36-I36</f>
        <v>60</v>
      </c>
      <c r="N36" s="240">
        <v>2</v>
      </c>
      <c r="O36" s="278"/>
      <c r="P36" s="234"/>
      <c r="Q36" s="104"/>
      <c r="R36" s="234"/>
      <c r="S36" s="104"/>
      <c r="T36" s="234"/>
      <c r="U36" s="104"/>
      <c r="V36" s="234"/>
    </row>
    <row r="37" spans="1:27" ht="16.5" thickBot="1">
      <c r="A37" s="517"/>
      <c r="B37" s="241" t="s">
        <v>175</v>
      </c>
      <c r="C37" s="242"/>
      <c r="D37" s="243"/>
      <c r="E37" s="243"/>
      <c r="F37" s="244"/>
      <c r="G37" s="245"/>
      <c r="H37" s="246"/>
      <c r="I37" s="247">
        <f>J37+K37+L37</f>
        <v>0</v>
      </c>
      <c r="J37" s="248"/>
      <c r="K37" s="248"/>
      <c r="L37" s="248"/>
      <c r="M37" s="249"/>
      <c r="N37" s="250"/>
      <c r="O37" s="279"/>
      <c r="P37" s="244"/>
      <c r="Q37" s="242"/>
      <c r="R37" s="244"/>
      <c r="S37" s="242"/>
      <c r="T37" s="244"/>
      <c r="U37" s="242"/>
      <c r="V37" s="244"/>
    </row>
    <row r="38" spans="1:27" ht="16.5" customHeight="1" thickBot="1">
      <c r="A38" s="518" t="s">
        <v>120</v>
      </c>
      <c r="B38" s="519"/>
      <c r="C38" s="519"/>
      <c r="D38" s="519"/>
      <c r="E38" s="519"/>
      <c r="F38" s="520"/>
      <c r="G38" s="251">
        <f t="shared" ref="G38:AA38" si="15">SUM(G36:G37)</f>
        <v>3</v>
      </c>
      <c r="H38" s="252">
        <f t="shared" si="15"/>
        <v>90</v>
      </c>
      <c r="I38" s="252">
        <f t="shared" si="15"/>
        <v>30</v>
      </c>
      <c r="J38" s="252">
        <f t="shared" si="15"/>
        <v>15</v>
      </c>
      <c r="K38" s="252">
        <f t="shared" si="15"/>
        <v>0</v>
      </c>
      <c r="L38" s="252">
        <f t="shared" si="15"/>
        <v>15</v>
      </c>
      <c r="M38" s="252">
        <f t="shared" si="15"/>
        <v>60</v>
      </c>
      <c r="N38" s="252">
        <f t="shared" si="15"/>
        <v>2</v>
      </c>
      <c r="O38" s="252">
        <f t="shared" si="15"/>
        <v>0</v>
      </c>
      <c r="P38" s="252">
        <f t="shared" si="15"/>
        <v>0</v>
      </c>
      <c r="Q38" s="252">
        <f t="shared" si="15"/>
        <v>0</v>
      </c>
      <c r="R38" s="252">
        <f t="shared" si="15"/>
        <v>0</v>
      </c>
      <c r="S38" s="252">
        <f t="shared" si="15"/>
        <v>0</v>
      </c>
      <c r="T38" s="252">
        <f t="shared" si="15"/>
        <v>0</v>
      </c>
      <c r="U38" s="252">
        <f t="shared" si="15"/>
        <v>0</v>
      </c>
      <c r="V38" s="252">
        <f t="shared" si="15"/>
        <v>0</v>
      </c>
      <c r="W38" s="252">
        <f t="shared" si="15"/>
        <v>0</v>
      </c>
      <c r="X38" s="252">
        <f t="shared" si="15"/>
        <v>0</v>
      </c>
      <c r="Y38" s="252">
        <f t="shared" si="15"/>
        <v>0</v>
      </c>
      <c r="Z38" s="252">
        <f t="shared" si="15"/>
        <v>0</v>
      </c>
      <c r="AA38" s="252">
        <f t="shared" si="15"/>
        <v>0</v>
      </c>
    </row>
    <row r="39" spans="1:27" ht="16.5" thickBot="1">
      <c r="A39" s="512" t="s">
        <v>159</v>
      </c>
      <c r="B39" s="513"/>
      <c r="C39" s="513"/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4"/>
      <c r="O39" s="514"/>
      <c r="P39" s="514"/>
      <c r="Q39" s="513"/>
      <c r="R39" s="513"/>
      <c r="S39" s="513"/>
      <c r="T39" s="513"/>
      <c r="U39" s="513"/>
      <c r="V39" s="515"/>
    </row>
    <row r="40" spans="1:27">
      <c r="A40" s="594" t="s">
        <v>121</v>
      </c>
      <c r="B40" s="287" t="s">
        <v>164</v>
      </c>
      <c r="C40" s="288">
        <v>1</v>
      </c>
      <c r="D40" s="288"/>
      <c r="E40" s="288"/>
      <c r="F40" s="288"/>
      <c r="G40" s="289">
        <v>5</v>
      </c>
      <c r="H40" s="290">
        <v>150</v>
      </c>
      <c r="I40" s="161">
        <f>J40+L40+K40</f>
        <v>60</v>
      </c>
      <c r="J40" s="288">
        <v>30</v>
      </c>
      <c r="K40" s="288"/>
      <c r="L40" s="288">
        <v>30</v>
      </c>
      <c r="M40" s="291">
        <f t="shared" ref="M40" si="16">H40-I40</f>
        <v>90</v>
      </c>
      <c r="N40" s="292">
        <v>4</v>
      </c>
      <c r="O40" s="293"/>
      <c r="P40" s="294"/>
      <c r="Q40" s="288"/>
      <c r="R40" s="295"/>
      <c r="S40" s="288"/>
      <c r="T40" s="295"/>
      <c r="U40" s="288"/>
      <c r="V40" s="295"/>
      <c r="W40" s="296"/>
      <c r="X40" s="296"/>
      <c r="Y40" s="296"/>
    </row>
    <row r="41" spans="1:27">
      <c r="A41" s="595"/>
      <c r="B41" s="297" t="s">
        <v>165</v>
      </c>
      <c r="C41" s="298"/>
      <c r="D41" s="299"/>
      <c r="E41" s="300"/>
      <c r="F41" s="301"/>
      <c r="G41" s="302"/>
      <c r="H41" s="303"/>
      <c r="I41" s="304"/>
      <c r="J41" s="305"/>
      <c r="K41" s="305" t="s">
        <v>87</v>
      </c>
      <c r="L41" s="305"/>
      <c r="M41" s="303"/>
      <c r="N41" s="306"/>
      <c r="O41" s="307"/>
      <c r="P41" s="308"/>
      <c r="Q41" s="309"/>
      <c r="R41" s="310"/>
      <c r="S41" s="309"/>
      <c r="T41" s="310"/>
      <c r="U41" s="309"/>
      <c r="V41" s="310"/>
      <c r="W41" s="296"/>
      <c r="X41" s="296"/>
      <c r="Y41" s="296"/>
    </row>
    <row r="42" spans="1:27" ht="31.5">
      <c r="A42" s="596" t="s">
        <v>122</v>
      </c>
      <c r="B42" s="311" t="s">
        <v>166</v>
      </c>
      <c r="C42" s="312"/>
      <c r="D42" s="313" t="s">
        <v>148</v>
      </c>
      <c r="E42" s="314"/>
      <c r="F42" s="315"/>
      <c r="G42" s="316">
        <v>4</v>
      </c>
      <c r="H42" s="317">
        <f t="shared" ref="H42" si="17">G42*30</f>
        <v>120</v>
      </c>
      <c r="I42" s="161">
        <f>J42+L42+K42</f>
        <v>45</v>
      </c>
      <c r="J42" s="318">
        <v>15</v>
      </c>
      <c r="K42" s="319"/>
      <c r="L42" s="319">
        <v>30</v>
      </c>
      <c r="M42" s="291">
        <f t="shared" ref="M42" si="18">H42-I42</f>
        <v>75</v>
      </c>
      <c r="N42" s="320">
        <v>3</v>
      </c>
      <c r="O42" s="321"/>
      <c r="P42" s="322"/>
      <c r="Q42" s="323"/>
      <c r="R42" s="322"/>
      <c r="S42" s="320"/>
      <c r="T42" s="322"/>
      <c r="U42" s="320"/>
      <c r="V42" s="324"/>
    </row>
    <row r="43" spans="1:27" ht="31.5">
      <c r="A43" s="597"/>
      <c r="B43" s="311" t="s">
        <v>167</v>
      </c>
      <c r="C43" s="312"/>
      <c r="D43" s="313"/>
      <c r="E43" s="314"/>
      <c r="F43" s="315"/>
      <c r="G43" s="316"/>
      <c r="H43" s="317"/>
      <c r="I43" s="161"/>
      <c r="J43" s="318"/>
      <c r="K43" s="319"/>
      <c r="L43" s="319"/>
      <c r="M43" s="291"/>
      <c r="N43" s="320"/>
      <c r="O43" s="321"/>
      <c r="P43" s="322"/>
      <c r="Q43" s="323"/>
      <c r="R43" s="322"/>
      <c r="S43" s="320"/>
      <c r="T43" s="322"/>
      <c r="U43" s="320"/>
      <c r="V43" s="324"/>
    </row>
    <row r="44" spans="1:27">
      <c r="A44" s="596" t="s">
        <v>123</v>
      </c>
      <c r="B44" s="311" t="s">
        <v>168</v>
      </c>
      <c r="C44" s="312"/>
      <c r="D44" s="313" t="s">
        <v>153</v>
      </c>
      <c r="E44" s="314"/>
      <c r="F44" s="315"/>
      <c r="G44" s="316">
        <v>4</v>
      </c>
      <c r="H44" s="317">
        <f t="shared" ref="H44" si="19">G44*30</f>
        <v>120</v>
      </c>
      <c r="I44" s="161">
        <f>J44+L44+K44</f>
        <v>54</v>
      </c>
      <c r="J44" s="318">
        <v>18</v>
      </c>
      <c r="K44" s="319"/>
      <c r="L44" s="319">
        <v>36</v>
      </c>
      <c r="M44" s="291">
        <f t="shared" ref="M44" si="20">H44-I44</f>
        <v>66</v>
      </c>
      <c r="N44" s="320"/>
      <c r="O44" s="321">
        <v>3</v>
      </c>
      <c r="P44" s="322">
        <v>3</v>
      </c>
      <c r="Q44" s="323"/>
      <c r="R44" s="322"/>
      <c r="S44" s="320"/>
      <c r="T44" s="322"/>
      <c r="U44" s="320"/>
      <c r="V44" s="324"/>
    </row>
    <row r="45" spans="1:27" ht="31.5">
      <c r="A45" s="597"/>
      <c r="B45" s="311" t="s">
        <v>169</v>
      </c>
      <c r="C45" s="312"/>
      <c r="D45" s="313"/>
      <c r="E45" s="314"/>
      <c r="F45" s="315"/>
      <c r="G45" s="316"/>
      <c r="H45" s="317"/>
      <c r="I45" s="161"/>
      <c r="J45" s="318"/>
      <c r="K45" s="319"/>
      <c r="L45" s="319"/>
      <c r="M45" s="291"/>
      <c r="N45" s="320"/>
      <c r="O45" s="321"/>
      <c r="P45" s="322"/>
      <c r="Q45" s="323"/>
      <c r="R45" s="322"/>
      <c r="S45" s="320"/>
      <c r="T45" s="322"/>
      <c r="U45" s="320"/>
      <c r="V45" s="324"/>
    </row>
    <row r="46" spans="1:27">
      <c r="A46" s="596" t="s">
        <v>142</v>
      </c>
      <c r="B46" s="311" t="s">
        <v>170</v>
      </c>
      <c r="C46" s="312"/>
      <c r="D46" s="313" t="s">
        <v>153</v>
      </c>
      <c r="E46" s="314"/>
      <c r="F46" s="315"/>
      <c r="G46" s="316">
        <v>4</v>
      </c>
      <c r="H46" s="317">
        <f t="shared" ref="H46" si="21">G46*30</f>
        <v>120</v>
      </c>
      <c r="I46" s="161">
        <f>J46+L46+K46</f>
        <v>54</v>
      </c>
      <c r="J46" s="318">
        <v>18</v>
      </c>
      <c r="K46" s="319">
        <v>36</v>
      </c>
      <c r="L46" s="319"/>
      <c r="M46" s="291">
        <f t="shared" ref="M46" si="22">H46-I46</f>
        <v>66</v>
      </c>
      <c r="N46" s="320"/>
      <c r="O46" s="321">
        <v>3</v>
      </c>
      <c r="P46" s="322">
        <v>3</v>
      </c>
      <c r="Q46" s="323"/>
      <c r="R46" s="322"/>
      <c r="S46" s="320"/>
      <c r="T46" s="322"/>
      <c r="U46" s="320"/>
      <c r="V46" s="324"/>
    </row>
    <row r="47" spans="1:27" ht="31.5">
      <c r="A47" s="597"/>
      <c r="B47" s="311" t="s">
        <v>171</v>
      </c>
      <c r="C47" s="312"/>
      <c r="D47" s="313"/>
      <c r="E47" s="314"/>
      <c r="F47" s="315"/>
      <c r="G47" s="316"/>
      <c r="H47" s="317"/>
      <c r="I47" s="161"/>
      <c r="J47" s="318"/>
      <c r="K47" s="319"/>
      <c r="L47" s="319"/>
      <c r="M47" s="291"/>
      <c r="N47" s="320"/>
      <c r="O47" s="321"/>
      <c r="P47" s="322"/>
      <c r="Q47" s="323"/>
      <c r="R47" s="322"/>
      <c r="S47" s="320"/>
      <c r="T47" s="322"/>
      <c r="U47" s="320"/>
      <c r="V47" s="324"/>
    </row>
    <row r="48" spans="1:27" ht="31.5">
      <c r="A48" s="596" t="s">
        <v>123</v>
      </c>
      <c r="B48" s="311" t="s">
        <v>172</v>
      </c>
      <c r="C48" s="312">
        <v>2</v>
      </c>
      <c r="D48" s="313"/>
      <c r="E48" s="314"/>
      <c r="F48" s="315"/>
      <c r="G48" s="316">
        <v>4.5</v>
      </c>
      <c r="H48" s="317">
        <f t="shared" ref="H48" si="23">G48*30</f>
        <v>135</v>
      </c>
      <c r="I48" s="161">
        <f>J48+L48+K48</f>
        <v>54</v>
      </c>
      <c r="J48" s="318">
        <v>18</v>
      </c>
      <c r="K48" s="319">
        <v>36</v>
      </c>
      <c r="L48" s="319"/>
      <c r="M48" s="291">
        <f t="shared" ref="M48" si="24">H48-I48</f>
        <v>81</v>
      </c>
      <c r="N48" s="320"/>
      <c r="O48" s="321">
        <v>3</v>
      </c>
      <c r="P48" s="322">
        <v>3</v>
      </c>
      <c r="Q48" s="323"/>
      <c r="R48" s="322"/>
      <c r="S48" s="320"/>
      <c r="T48" s="322"/>
      <c r="U48" s="320"/>
      <c r="V48" s="324"/>
    </row>
    <row r="49" spans="1:27" ht="16.5" thickBot="1">
      <c r="A49" s="598"/>
      <c r="B49" s="325" t="s">
        <v>182</v>
      </c>
      <c r="C49" s="326"/>
      <c r="D49" s="327"/>
      <c r="E49" s="328"/>
      <c r="F49" s="329"/>
      <c r="G49" s="330"/>
      <c r="H49" s="331"/>
      <c r="I49" s="275"/>
      <c r="J49" s="332"/>
      <c r="K49" s="333"/>
      <c r="L49" s="333"/>
      <c r="M49" s="334"/>
      <c r="N49" s="335"/>
      <c r="O49" s="336"/>
      <c r="P49" s="337"/>
      <c r="Q49" s="338"/>
      <c r="R49" s="337"/>
      <c r="S49" s="335"/>
      <c r="T49" s="337"/>
      <c r="U49" s="335"/>
      <c r="V49" s="78"/>
    </row>
    <row r="50" spans="1:27" ht="16.5" thickBot="1">
      <c r="A50" s="599" t="s">
        <v>124</v>
      </c>
      <c r="B50" s="580"/>
      <c r="C50" s="580"/>
      <c r="D50" s="580"/>
      <c r="E50" s="580"/>
      <c r="F50" s="581"/>
      <c r="G50" s="121">
        <f t="shared" ref="G50:N50" si="25">SUM(G40:G49)</f>
        <v>21.5</v>
      </c>
      <c r="H50" s="122">
        <f t="shared" si="25"/>
        <v>645</v>
      </c>
      <c r="I50" s="122">
        <f t="shared" si="25"/>
        <v>267</v>
      </c>
      <c r="J50" s="122">
        <f t="shared" si="25"/>
        <v>99</v>
      </c>
      <c r="K50" s="122">
        <f t="shared" si="25"/>
        <v>72</v>
      </c>
      <c r="L50" s="122">
        <f t="shared" si="25"/>
        <v>96</v>
      </c>
      <c r="M50" s="122">
        <f t="shared" si="25"/>
        <v>378</v>
      </c>
      <c r="N50" s="122">
        <f t="shared" si="25"/>
        <v>7</v>
      </c>
      <c r="O50" s="122">
        <f t="shared" ref="O50:V50" si="26">SUM(O40:O49)</f>
        <v>9</v>
      </c>
      <c r="P50" s="122">
        <f t="shared" si="26"/>
        <v>9</v>
      </c>
      <c r="Q50" s="122">
        <f t="shared" si="26"/>
        <v>0</v>
      </c>
      <c r="R50" s="122">
        <f t="shared" si="26"/>
        <v>0</v>
      </c>
      <c r="S50" s="122">
        <f t="shared" si="26"/>
        <v>0</v>
      </c>
      <c r="T50" s="122">
        <f t="shared" si="26"/>
        <v>0</v>
      </c>
      <c r="U50" s="122">
        <f t="shared" si="26"/>
        <v>0</v>
      </c>
      <c r="V50" s="122">
        <f t="shared" si="26"/>
        <v>0</v>
      </c>
    </row>
    <row r="51" spans="1:27" ht="16.5" thickBot="1">
      <c r="A51" s="507" t="s">
        <v>125</v>
      </c>
      <c r="B51" s="508"/>
      <c r="C51" s="508"/>
      <c r="D51" s="508"/>
      <c r="E51" s="508"/>
      <c r="F51" s="509"/>
      <c r="G51" s="117">
        <f t="shared" ref="G51:V51" si="27">G50+G38</f>
        <v>24.5</v>
      </c>
      <c r="H51" s="253">
        <f t="shared" si="27"/>
        <v>735</v>
      </c>
      <c r="I51" s="253">
        <f t="shared" si="27"/>
        <v>297</v>
      </c>
      <c r="J51" s="253">
        <f t="shared" si="27"/>
        <v>114</v>
      </c>
      <c r="K51" s="253">
        <f t="shared" si="27"/>
        <v>72</v>
      </c>
      <c r="L51" s="253">
        <f t="shared" si="27"/>
        <v>111</v>
      </c>
      <c r="M51" s="253">
        <f t="shared" si="27"/>
        <v>438</v>
      </c>
      <c r="N51" s="122">
        <f t="shared" si="27"/>
        <v>9</v>
      </c>
      <c r="O51" s="122">
        <f t="shared" si="27"/>
        <v>9</v>
      </c>
      <c r="P51" s="122">
        <f t="shared" si="27"/>
        <v>9</v>
      </c>
      <c r="Q51" s="122">
        <f t="shared" si="27"/>
        <v>0</v>
      </c>
      <c r="R51" s="122">
        <f t="shared" si="27"/>
        <v>0</v>
      </c>
      <c r="S51" s="122">
        <f t="shared" si="27"/>
        <v>0</v>
      </c>
      <c r="T51" s="122">
        <f t="shared" si="27"/>
        <v>0</v>
      </c>
      <c r="U51" s="122">
        <f t="shared" si="27"/>
        <v>0</v>
      </c>
      <c r="V51" s="122">
        <f t="shared" si="27"/>
        <v>0</v>
      </c>
    </row>
    <row r="52" spans="1:27" s="268" customFormat="1" ht="16.5" thickBot="1">
      <c r="A52" s="510" t="s">
        <v>126</v>
      </c>
      <c r="B52" s="510"/>
      <c r="C52" s="510"/>
      <c r="D52" s="510"/>
      <c r="E52" s="510"/>
      <c r="F52" s="510"/>
      <c r="G52" s="117">
        <f t="shared" ref="G52:M52" si="28">G51+G33</f>
        <v>90</v>
      </c>
      <c r="H52" s="253">
        <f t="shared" si="28"/>
        <v>2700</v>
      </c>
      <c r="I52" s="253">
        <f t="shared" si="28"/>
        <v>681</v>
      </c>
      <c r="J52" s="253">
        <f t="shared" si="28"/>
        <v>261</v>
      </c>
      <c r="K52" s="253">
        <f t="shared" si="28"/>
        <v>72</v>
      </c>
      <c r="L52" s="253">
        <f t="shared" si="28"/>
        <v>348</v>
      </c>
      <c r="M52" s="253">
        <f t="shared" si="28"/>
        <v>1929</v>
      </c>
      <c r="N52" s="122">
        <f t="shared" ref="N52:V52" si="29">N33+N51</f>
        <v>23</v>
      </c>
      <c r="O52" s="122">
        <f t="shared" si="29"/>
        <v>17</v>
      </c>
      <c r="P52" s="122">
        <f t="shared" si="29"/>
        <v>17</v>
      </c>
      <c r="Q52" s="122">
        <f t="shared" si="29"/>
        <v>0</v>
      </c>
      <c r="R52" s="122">
        <f t="shared" si="29"/>
        <v>0</v>
      </c>
      <c r="S52" s="122">
        <f t="shared" si="29"/>
        <v>0</v>
      </c>
      <c r="T52" s="122">
        <f t="shared" si="29"/>
        <v>0</v>
      </c>
      <c r="U52" s="122">
        <f t="shared" si="29"/>
        <v>0</v>
      </c>
      <c r="V52" s="122">
        <f t="shared" si="29"/>
        <v>0</v>
      </c>
      <c r="Y52" s="339">
        <v>22</v>
      </c>
      <c r="Z52" s="339">
        <v>22</v>
      </c>
      <c r="AA52" s="339">
        <v>22</v>
      </c>
    </row>
    <row r="53" spans="1:27" s="268" customFormat="1" ht="16.5" thickBot="1">
      <c r="A53" s="511" t="s">
        <v>35</v>
      </c>
      <c r="B53" s="511"/>
      <c r="C53" s="511"/>
      <c r="D53" s="511"/>
      <c r="E53" s="511"/>
      <c r="F53" s="511"/>
      <c r="G53" s="511"/>
      <c r="H53" s="511"/>
      <c r="I53" s="511"/>
      <c r="J53" s="511"/>
      <c r="K53" s="511"/>
      <c r="L53" s="511"/>
      <c r="M53" s="511"/>
      <c r="N53" s="122">
        <f>N52</f>
        <v>23</v>
      </c>
      <c r="O53" s="122">
        <f t="shared" ref="O53:V53" si="30">O52</f>
        <v>17</v>
      </c>
      <c r="P53" s="122">
        <f t="shared" si="30"/>
        <v>17</v>
      </c>
      <c r="Q53" s="122">
        <f t="shared" si="30"/>
        <v>0</v>
      </c>
      <c r="R53" s="122">
        <f t="shared" si="30"/>
        <v>0</v>
      </c>
      <c r="S53" s="122">
        <f t="shared" si="30"/>
        <v>0</v>
      </c>
      <c r="T53" s="122">
        <f t="shared" si="30"/>
        <v>0</v>
      </c>
      <c r="U53" s="122">
        <f t="shared" si="30"/>
        <v>0</v>
      </c>
      <c r="V53" s="122">
        <f t="shared" si="30"/>
        <v>0</v>
      </c>
      <c r="Y53" s="340">
        <f t="shared" ref="Y53:AA53" si="31">Y52</f>
        <v>22</v>
      </c>
      <c r="Z53" s="340">
        <f t="shared" si="31"/>
        <v>22</v>
      </c>
      <c r="AA53" s="340">
        <f t="shared" si="31"/>
        <v>22</v>
      </c>
    </row>
    <row r="54" spans="1:27" s="268" customFormat="1" ht="16.5" thickBot="1">
      <c r="A54" s="593" t="s">
        <v>34</v>
      </c>
      <c r="B54" s="593"/>
      <c r="C54" s="593"/>
      <c r="D54" s="593"/>
      <c r="E54" s="593"/>
      <c r="F54" s="593"/>
      <c r="G54" s="593"/>
      <c r="H54" s="593"/>
      <c r="I54" s="593"/>
      <c r="J54" s="593"/>
      <c r="K54" s="593"/>
      <c r="L54" s="593"/>
      <c r="M54" s="593"/>
      <c r="N54" s="122">
        <v>3</v>
      </c>
      <c r="O54" s="254"/>
      <c r="P54" s="255">
        <v>3</v>
      </c>
      <c r="Q54" s="255"/>
      <c r="R54" s="255"/>
      <c r="S54" s="255"/>
      <c r="T54" s="255"/>
      <c r="U54" s="255"/>
      <c r="V54" s="255"/>
    </row>
    <row r="55" spans="1:27" s="268" customFormat="1" ht="16.5" thickBot="1">
      <c r="A55" s="593" t="s">
        <v>127</v>
      </c>
      <c r="B55" s="593"/>
      <c r="C55" s="593"/>
      <c r="D55" s="593"/>
      <c r="E55" s="593"/>
      <c r="F55" s="593"/>
      <c r="G55" s="593"/>
      <c r="H55" s="593"/>
      <c r="I55" s="593"/>
      <c r="J55" s="593"/>
      <c r="K55" s="593"/>
      <c r="L55" s="593"/>
      <c r="M55" s="593"/>
      <c r="N55" s="122">
        <v>5</v>
      </c>
      <c r="O55" s="254"/>
      <c r="P55" s="255">
        <v>4</v>
      </c>
      <c r="Q55" s="255">
        <v>2</v>
      </c>
      <c r="R55" s="255"/>
      <c r="S55" s="255"/>
      <c r="T55" s="255"/>
      <c r="U55" s="255"/>
      <c r="V55" s="255"/>
    </row>
    <row r="56" spans="1:27" s="268" customFormat="1" ht="16.5" thickBot="1">
      <c r="A56" s="593" t="s">
        <v>128</v>
      </c>
      <c r="B56" s="593"/>
      <c r="C56" s="593"/>
      <c r="D56" s="593"/>
      <c r="E56" s="593"/>
      <c r="F56" s="593"/>
      <c r="G56" s="593"/>
      <c r="H56" s="593"/>
      <c r="I56" s="593"/>
      <c r="J56" s="593"/>
      <c r="K56" s="593"/>
      <c r="L56" s="593"/>
      <c r="M56" s="593"/>
      <c r="N56" s="256"/>
      <c r="O56" s="257"/>
      <c r="P56" s="258"/>
      <c r="Q56" s="256"/>
      <c r="R56" s="259"/>
      <c r="S56" s="259"/>
      <c r="T56" s="259"/>
      <c r="U56" s="259"/>
      <c r="V56" s="259"/>
    </row>
    <row r="57" spans="1:27" s="268" customFormat="1" ht="16.5" thickBot="1">
      <c r="A57" s="600" t="s">
        <v>36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260"/>
      <c r="O57" s="261"/>
      <c r="P57" s="262">
        <v>1</v>
      </c>
      <c r="Q57" s="263"/>
      <c r="R57" s="264"/>
      <c r="S57" s="260"/>
      <c r="T57" s="260"/>
      <c r="U57" s="260"/>
      <c r="V57" s="260"/>
    </row>
    <row r="58" spans="1:27" s="268" customFormat="1" ht="16.5" thickBot="1">
      <c r="A58" s="601" t="s">
        <v>129</v>
      </c>
      <c r="B58" s="602"/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3"/>
      <c r="N58" s="604" t="s">
        <v>130</v>
      </c>
      <c r="O58" s="605"/>
      <c r="P58" s="606"/>
      <c r="Q58" s="607">
        <f>G33/$G$52*100</f>
        <v>72.777777777777771</v>
      </c>
      <c r="R58" s="608"/>
      <c r="S58" s="607" t="s">
        <v>77</v>
      </c>
      <c r="T58" s="608"/>
      <c r="U58" s="614">
        <f>G51/$G$52*100</f>
        <v>27.222222222222221</v>
      </c>
      <c r="V58" s="615"/>
      <c r="W58" s="341">
        <f>SUM(N58:V58)</f>
        <v>100</v>
      </c>
    </row>
    <row r="59" spans="1:27" s="268" customFormat="1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6"/>
      <c r="O59" s="266"/>
      <c r="P59" s="266"/>
      <c r="Q59" s="267"/>
      <c r="R59" s="267"/>
      <c r="S59" s="266"/>
      <c r="T59" s="266"/>
      <c r="U59" s="266"/>
      <c r="V59" s="266"/>
    </row>
    <row r="60" spans="1:27" s="268" customFormat="1"/>
    <row r="61" spans="1:27" s="268" customFormat="1">
      <c r="B61" s="280"/>
      <c r="C61" s="280"/>
      <c r="D61" s="280"/>
      <c r="E61" s="280"/>
      <c r="F61" s="280"/>
      <c r="G61" s="280"/>
      <c r="H61" s="280"/>
      <c r="I61" s="280"/>
      <c r="J61" s="280"/>
      <c r="K61" s="280"/>
    </row>
    <row r="62" spans="1:27" s="268" customFormat="1">
      <c r="B62" s="280" t="s">
        <v>131</v>
      </c>
      <c r="C62" s="280"/>
      <c r="D62" s="610"/>
      <c r="E62" s="610"/>
      <c r="F62" s="611"/>
      <c r="G62" s="611"/>
      <c r="H62" s="280"/>
      <c r="I62" s="612" t="s">
        <v>78</v>
      </c>
      <c r="J62" s="616"/>
      <c r="K62" s="616"/>
    </row>
    <row r="63" spans="1:27" s="268" customFormat="1" ht="15.75" customHeight="1"/>
    <row r="64" spans="1:27" s="268" customFormat="1">
      <c r="B64" s="280" t="s">
        <v>160</v>
      </c>
      <c r="C64" s="280"/>
      <c r="D64" s="610"/>
      <c r="E64" s="610"/>
      <c r="F64" s="611"/>
      <c r="G64" s="611"/>
      <c r="H64" s="280"/>
      <c r="I64" s="612" t="s">
        <v>161</v>
      </c>
      <c r="J64" s="613"/>
      <c r="K64" s="613"/>
    </row>
    <row r="65" spans="1:13" s="268" customFormat="1"/>
    <row r="66" spans="1:13" s="268" customFormat="1">
      <c r="B66" s="280" t="s">
        <v>132</v>
      </c>
      <c r="C66" s="280"/>
      <c r="D66" s="610"/>
      <c r="E66" s="610"/>
      <c r="F66" s="611"/>
      <c r="G66" s="611"/>
      <c r="H66" s="280"/>
      <c r="I66" s="612" t="s">
        <v>161</v>
      </c>
      <c r="J66" s="613"/>
      <c r="K66" s="613"/>
    </row>
    <row r="67" spans="1:13" s="268" customFormat="1">
      <c r="A67" s="84"/>
      <c r="B67" s="269"/>
      <c r="C67" s="609" t="s">
        <v>87</v>
      </c>
      <c r="D67" s="609"/>
      <c r="E67" s="609"/>
      <c r="F67" s="609"/>
      <c r="G67" s="609"/>
      <c r="H67" s="609"/>
      <c r="I67" s="609"/>
      <c r="J67" s="609"/>
      <c r="K67" s="609"/>
      <c r="L67" s="270"/>
      <c r="M67" s="270"/>
    </row>
    <row r="68" spans="1:13" ht="15.75" customHeight="1"/>
    <row r="69" spans="1:13" ht="15.75" customHeight="1"/>
    <row r="70" spans="1:13" ht="15.75" customHeight="1"/>
    <row r="71" spans="1:13" ht="15.75" customHeight="1"/>
    <row r="72" spans="1:13" ht="15" customHeight="1"/>
    <row r="79" spans="1:13" ht="15">
      <c r="A79" s="272"/>
      <c r="C79" s="272"/>
      <c r="D79" s="272"/>
      <c r="E79" s="272"/>
      <c r="F79" s="272"/>
      <c r="G79" s="272"/>
      <c r="H79" s="272"/>
    </row>
    <row r="80" spans="1:13" ht="15">
      <c r="A80" s="272"/>
      <c r="C80" s="272"/>
      <c r="D80" s="272"/>
      <c r="E80" s="272"/>
      <c r="F80" s="272"/>
      <c r="G80" s="272"/>
      <c r="H80" s="272"/>
    </row>
    <row r="81" spans="1:8" ht="15.75" customHeight="1">
      <c r="A81" s="272"/>
      <c r="C81" s="272"/>
      <c r="D81" s="272"/>
      <c r="E81" s="272"/>
      <c r="F81" s="272"/>
      <c r="G81" s="272"/>
      <c r="H81" s="272"/>
    </row>
    <row r="82" spans="1:8" ht="15">
      <c r="A82" s="272"/>
      <c r="C82" s="272"/>
      <c r="D82" s="272"/>
      <c r="E82" s="272"/>
      <c r="F82" s="272"/>
      <c r="G82" s="272"/>
      <c r="H82" s="272"/>
    </row>
    <row r="83" spans="1:8" ht="15">
      <c r="A83" s="272"/>
      <c r="C83" s="272"/>
      <c r="D83" s="272"/>
      <c r="E83" s="272"/>
      <c r="F83" s="272"/>
      <c r="G83" s="272"/>
      <c r="H83" s="272"/>
    </row>
    <row r="84" spans="1:8" ht="15">
      <c r="A84" s="272"/>
      <c r="C84" s="272"/>
      <c r="D84" s="272"/>
      <c r="E84" s="272"/>
      <c r="F84" s="272"/>
      <c r="G84" s="272"/>
      <c r="H84" s="272"/>
    </row>
    <row r="85" spans="1:8" ht="15">
      <c r="A85" s="272"/>
      <c r="C85" s="272"/>
      <c r="D85" s="272"/>
      <c r="E85" s="272"/>
      <c r="F85" s="272"/>
      <c r="G85" s="272"/>
      <c r="H85" s="272"/>
    </row>
    <row r="86" spans="1:8" ht="15">
      <c r="A86" s="272"/>
      <c r="C86" s="272"/>
      <c r="D86" s="272"/>
      <c r="E86" s="272"/>
      <c r="F86" s="272"/>
      <c r="G86" s="272"/>
      <c r="H86" s="272"/>
    </row>
    <row r="87" spans="1:8" ht="15">
      <c r="A87" s="272"/>
      <c r="C87" s="272"/>
      <c r="D87" s="272"/>
      <c r="E87" s="272"/>
      <c r="F87" s="272"/>
      <c r="G87" s="272"/>
      <c r="H87" s="272"/>
    </row>
    <row r="88" spans="1:8" ht="15">
      <c r="A88" s="272"/>
      <c r="C88" s="272"/>
      <c r="D88" s="272"/>
      <c r="E88" s="272"/>
      <c r="F88" s="272"/>
      <c r="G88" s="272"/>
      <c r="H88" s="272"/>
    </row>
    <row r="89" spans="1:8" ht="15">
      <c r="A89" s="272"/>
      <c r="C89" s="272"/>
      <c r="D89" s="272"/>
      <c r="E89" s="272"/>
      <c r="F89" s="272"/>
      <c r="G89" s="272"/>
      <c r="H89" s="272"/>
    </row>
    <row r="90" spans="1:8" ht="15">
      <c r="A90" s="272"/>
      <c r="C90" s="272"/>
      <c r="D90" s="272"/>
      <c r="E90" s="272"/>
      <c r="F90" s="272"/>
      <c r="G90" s="272"/>
      <c r="H90" s="272"/>
    </row>
    <row r="91" spans="1:8" ht="15">
      <c r="A91" s="272"/>
      <c r="C91" s="272"/>
      <c r="D91" s="272"/>
      <c r="E91" s="272"/>
      <c r="F91" s="272"/>
      <c r="G91" s="272"/>
      <c r="H91" s="272"/>
    </row>
    <row r="92" spans="1:8" ht="15">
      <c r="A92" s="272"/>
      <c r="C92" s="272"/>
      <c r="D92" s="272"/>
      <c r="E92" s="272"/>
      <c r="F92" s="272"/>
      <c r="G92" s="272"/>
      <c r="H92" s="272"/>
    </row>
    <row r="93" spans="1:8" ht="15">
      <c r="A93" s="272"/>
      <c r="C93" s="272"/>
      <c r="D93" s="272"/>
      <c r="E93" s="272"/>
      <c r="F93" s="272"/>
      <c r="G93" s="272"/>
      <c r="H93" s="272"/>
    </row>
    <row r="94" spans="1:8" ht="15">
      <c r="A94" s="272"/>
      <c r="C94" s="272"/>
      <c r="D94" s="272"/>
      <c r="E94" s="272"/>
      <c r="F94" s="272"/>
      <c r="G94" s="272"/>
      <c r="H94" s="272"/>
    </row>
    <row r="95" spans="1:8" ht="15">
      <c r="A95" s="272"/>
      <c r="C95" s="272"/>
      <c r="D95" s="272"/>
      <c r="E95" s="272"/>
      <c r="F95" s="272"/>
      <c r="G95" s="272"/>
      <c r="H95" s="272"/>
    </row>
    <row r="96" spans="1:8" ht="15">
      <c r="A96" s="272"/>
      <c r="C96" s="272"/>
      <c r="D96" s="272"/>
      <c r="E96" s="272"/>
      <c r="F96" s="272"/>
      <c r="G96" s="272"/>
      <c r="H96" s="272"/>
    </row>
    <row r="97" spans="1:8" ht="15">
      <c r="A97" s="272"/>
      <c r="C97" s="272"/>
      <c r="D97" s="272"/>
      <c r="E97" s="272"/>
      <c r="F97" s="272"/>
      <c r="G97" s="272"/>
      <c r="H97" s="272"/>
    </row>
    <row r="98" spans="1:8" ht="15">
      <c r="A98" s="272"/>
      <c r="C98" s="272"/>
      <c r="D98" s="272"/>
      <c r="E98" s="272"/>
      <c r="F98" s="272"/>
      <c r="G98" s="272"/>
      <c r="H98" s="272"/>
    </row>
    <row r="99" spans="1:8" ht="15">
      <c r="A99" s="272"/>
      <c r="C99" s="272"/>
      <c r="D99" s="272"/>
      <c r="E99" s="272"/>
      <c r="F99" s="272"/>
      <c r="G99" s="272"/>
      <c r="H99" s="272"/>
    </row>
    <row r="100" spans="1:8" ht="15">
      <c r="A100" s="272"/>
      <c r="C100" s="272"/>
      <c r="D100" s="272"/>
      <c r="E100" s="272"/>
      <c r="F100" s="272"/>
      <c r="G100" s="272"/>
      <c r="H100" s="272"/>
    </row>
    <row r="101" spans="1:8" ht="15">
      <c r="A101" s="272"/>
      <c r="C101" s="272"/>
      <c r="D101" s="272"/>
      <c r="E101" s="272"/>
      <c r="F101" s="272"/>
      <c r="G101" s="272"/>
      <c r="H101" s="272"/>
    </row>
    <row r="102" spans="1:8" ht="15">
      <c r="A102" s="272"/>
      <c r="C102" s="272"/>
      <c r="D102" s="272"/>
      <c r="E102" s="272"/>
      <c r="F102" s="272"/>
      <c r="G102" s="272"/>
      <c r="H102" s="272"/>
    </row>
    <row r="103" spans="1:8" ht="15">
      <c r="A103" s="272"/>
      <c r="C103" s="272"/>
      <c r="D103" s="272"/>
      <c r="E103" s="272"/>
      <c r="F103" s="272"/>
      <c r="G103" s="272"/>
      <c r="H103" s="272"/>
    </row>
    <row r="104" spans="1:8" ht="15">
      <c r="A104" s="272"/>
      <c r="C104" s="272"/>
      <c r="D104" s="272"/>
      <c r="E104" s="272"/>
      <c r="F104" s="272"/>
      <c r="G104" s="272"/>
      <c r="H104" s="272"/>
    </row>
    <row r="105" spans="1:8" ht="15">
      <c r="A105" s="272"/>
      <c r="C105" s="272"/>
      <c r="D105" s="272"/>
      <c r="E105" s="272"/>
      <c r="F105" s="272"/>
      <c r="G105" s="272"/>
      <c r="H105" s="272"/>
    </row>
    <row r="106" spans="1:8" ht="15">
      <c r="A106" s="272"/>
      <c r="C106" s="272"/>
      <c r="D106" s="272"/>
      <c r="E106" s="272"/>
      <c r="F106" s="272"/>
      <c r="G106" s="272"/>
      <c r="H106" s="272"/>
    </row>
    <row r="107" spans="1:8" ht="15">
      <c r="A107" s="272"/>
      <c r="C107" s="272"/>
      <c r="D107" s="272"/>
      <c r="E107" s="272"/>
      <c r="F107" s="272"/>
      <c r="G107" s="272"/>
      <c r="H107" s="272"/>
    </row>
    <row r="108" spans="1:8" ht="15">
      <c r="A108" s="272"/>
      <c r="C108" s="272"/>
      <c r="D108" s="272"/>
      <c r="E108" s="272"/>
      <c r="F108" s="272"/>
      <c r="G108" s="272"/>
      <c r="H108" s="272"/>
    </row>
    <row r="109" spans="1:8" ht="15">
      <c r="A109" s="272"/>
      <c r="C109" s="272"/>
      <c r="D109" s="272"/>
      <c r="E109" s="272"/>
      <c r="F109" s="272"/>
      <c r="G109" s="272"/>
      <c r="H109" s="272"/>
    </row>
    <row r="110" spans="1:8" ht="15">
      <c r="A110" s="272"/>
      <c r="C110" s="272"/>
      <c r="D110" s="272"/>
      <c r="E110" s="272"/>
      <c r="F110" s="272"/>
      <c r="G110" s="272"/>
      <c r="H110" s="272"/>
    </row>
    <row r="111" spans="1:8" ht="15">
      <c r="A111" s="272"/>
      <c r="C111" s="272"/>
      <c r="D111" s="272"/>
      <c r="E111" s="272"/>
      <c r="F111" s="272"/>
      <c r="G111" s="272"/>
      <c r="H111" s="272"/>
    </row>
    <row r="112" spans="1:8" ht="15">
      <c r="A112" s="272"/>
      <c r="C112" s="272"/>
      <c r="D112" s="272"/>
      <c r="E112" s="272"/>
      <c r="F112" s="272"/>
      <c r="G112" s="272"/>
      <c r="H112" s="272"/>
    </row>
    <row r="113" spans="1:8" ht="15">
      <c r="A113" s="272"/>
      <c r="C113" s="272"/>
      <c r="D113" s="272"/>
      <c r="E113" s="272"/>
      <c r="F113" s="272"/>
      <c r="G113" s="272"/>
      <c r="H113" s="272"/>
    </row>
    <row r="114" spans="1:8" ht="15">
      <c r="A114" s="272"/>
      <c r="C114" s="272"/>
      <c r="D114" s="272"/>
      <c r="E114" s="272"/>
      <c r="F114" s="272"/>
      <c r="G114" s="272"/>
      <c r="H114" s="272"/>
    </row>
    <row r="115" spans="1:8" ht="15">
      <c r="A115" s="272"/>
      <c r="C115" s="272"/>
      <c r="D115" s="272"/>
      <c r="E115" s="272"/>
      <c r="F115" s="272"/>
      <c r="G115" s="272"/>
      <c r="H115" s="272"/>
    </row>
    <row r="116" spans="1:8" ht="15">
      <c r="A116" s="272"/>
      <c r="C116" s="272"/>
      <c r="D116" s="272"/>
      <c r="E116" s="272"/>
      <c r="F116" s="272"/>
      <c r="G116" s="272"/>
      <c r="H116" s="272"/>
    </row>
    <row r="117" spans="1:8" ht="15">
      <c r="A117" s="272"/>
      <c r="C117" s="272"/>
      <c r="D117" s="272"/>
      <c r="E117" s="272"/>
      <c r="F117" s="272"/>
      <c r="G117" s="272"/>
      <c r="H117" s="272"/>
    </row>
    <row r="118" spans="1:8" ht="15">
      <c r="A118" s="272"/>
      <c r="C118" s="272"/>
      <c r="D118" s="272"/>
      <c r="E118" s="272"/>
      <c r="F118" s="272"/>
      <c r="G118" s="272"/>
      <c r="H118" s="272"/>
    </row>
    <row r="119" spans="1:8" ht="15">
      <c r="A119" s="272"/>
      <c r="C119" s="272"/>
      <c r="D119" s="272"/>
      <c r="E119" s="272"/>
      <c r="F119" s="272"/>
      <c r="G119" s="272"/>
      <c r="H119" s="272"/>
    </row>
    <row r="120" spans="1:8" ht="15">
      <c r="A120" s="272"/>
      <c r="C120" s="272"/>
      <c r="D120" s="272"/>
      <c r="E120" s="272"/>
      <c r="F120" s="272"/>
      <c r="G120" s="272"/>
      <c r="H120" s="272"/>
    </row>
    <row r="121" spans="1:8" ht="15">
      <c r="A121" s="272"/>
      <c r="C121" s="272"/>
      <c r="D121" s="272"/>
      <c r="E121" s="272"/>
      <c r="F121" s="272"/>
      <c r="G121" s="272"/>
      <c r="H121" s="272"/>
    </row>
    <row r="122" spans="1:8" ht="15">
      <c r="A122" s="272"/>
      <c r="C122" s="272"/>
      <c r="D122" s="272"/>
      <c r="E122" s="272"/>
      <c r="F122" s="272"/>
      <c r="G122" s="272"/>
      <c r="H122" s="272"/>
    </row>
    <row r="123" spans="1:8" ht="15">
      <c r="A123" s="272"/>
      <c r="C123" s="272"/>
      <c r="D123" s="272"/>
      <c r="E123" s="272"/>
      <c r="F123" s="272"/>
      <c r="G123" s="272"/>
      <c r="H123" s="272"/>
    </row>
    <row r="124" spans="1:8" ht="15">
      <c r="A124" s="272"/>
      <c r="C124" s="272"/>
      <c r="D124" s="272"/>
      <c r="E124" s="272"/>
      <c r="F124" s="272"/>
      <c r="G124" s="272"/>
      <c r="H124" s="272"/>
    </row>
    <row r="125" spans="1:8" ht="15">
      <c r="A125" s="272"/>
      <c r="C125" s="272"/>
      <c r="D125" s="272"/>
      <c r="E125" s="272"/>
      <c r="F125" s="272"/>
      <c r="G125" s="272"/>
      <c r="H125" s="272"/>
    </row>
    <row r="126" spans="1:8" ht="15">
      <c r="A126" s="272"/>
      <c r="C126" s="272"/>
      <c r="D126" s="272"/>
      <c r="E126" s="272"/>
      <c r="F126" s="272"/>
      <c r="G126" s="272"/>
      <c r="H126" s="272"/>
    </row>
    <row r="127" spans="1:8" ht="15">
      <c r="A127" s="272"/>
      <c r="C127" s="272"/>
      <c r="D127" s="272"/>
      <c r="E127" s="272"/>
      <c r="F127" s="272"/>
      <c r="G127" s="272"/>
      <c r="H127" s="272"/>
    </row>
    <row r="128" spans="1:8" ht="15">
      <c r="A128" s="272"/>
      <c r="C128" s="272"/>
      <c r="D128" s="272"/>
      <c r="E128" s="272"/>
      <c r="F128" s="272"/>
      <c r="G128" s="272"/>
      <c r="H128" s="272"/>
    </row>
    <row r="129" spans="1:8" ht="15">
      <c r="A129" s="272"/>
      <c r="C129" s="272"/>
      <c r="D129" s="272"/>
      <c r="E129" s="272"/>
      <c r="F129" s="272"/>
      <c r="G129" s="272"/>
      <c r="H129" s="272"/>
    </row>
    <row r="130" spans="1:8" ht="15">
      <c r="A130" s="272"/>
      <c r="C130" s="272"/>
      <c r="D130" s="272"/>
      <c r="E130" s="272"/>
      <c r="F130" s="272"/>
      <c r="G130" s="272"/>
      <c r="H130" s="272"/>
    </row>
    <row r="131" spans="1:8" ht="15">
      <c r="A131" s="272"/>
      <c r="C131" s="272"/>
      <c r="D131" s="272"/>
      <c r="E131" s="272"/>
      <c r="F131" s="272"/>
      <c r="G131" s="272"/>
      <c r="H131" s="272"/>
    </row>
    <row r="132" spans="1:8" ht="15">
      <c r="A132" s="272"/>
      <c r="C132" s="272"/>
      <c r="D132" s="272"/>
      <c r="E132" s="272"/>
      <c r="F132" s="272"/>
      <c r="G132" s="272"/>
      <c r="H132" s="272"/>
    </row>
    <row r="133" spans="1:8" ht="15">
      <c r="A133" s="272"/>
      <c r="C133" s="272"/>
      <c r="D133" s="272"/>
      <c r="E133" s="272"/>
      <c r="F133" s="272"/>
      <c r="G133" s="272"/>
      <c r="H133" s="272"/>
    </row>
    <row r="134" spans="1:8" ht="15">
      <c r="A134" s="272"/>
      <c r="C134" s="272"/>
      <c r="D134" s="272"/>
      <c r="E134" s="272"/>
      <c r="F134" s="272"/>
      <c r="G134" s="272"/>
      <c r="H134" s="272"/>
    </row>
    <row r="135" spans="1:8" ht="15">
      <c r="A135" s="272"/>
      <c r="C135" s="272"/>
      <c r="D135" s="272"/>
      <c r="E135" s="272"/>
      <c r="F135" s="272"/>
      <c r="G135" s="272"/>
      <c r="H135" s="272"/>
    </row>
    <row r="136" spans="1:8" ht="15">
      <c r="A136" s="272"/>
      <c r="C136" s="272"/>
      <c r="D136" s="272"/>
      <c r="E136" s="272"/>
      <c r="F136" s="272"/>
      <c r="G136" s="272"/>
      <c r="H136" s="272"/>
    </row>
    <row r="137" spans="1:8" ht="15">
      <c r="A137" s="272"/>
      <c r="C137" s="272"/>
      <c r="D137" s="272"/>
      <c r="E137" s="272"/>
      <c r="F137" s="272"/>
      <c r="G137" s="272"/>
      <c r="H137" s="272"/>
    </row>
    <row r="138" spans="1:8" ht="15">
      <c r="A138" s="272"/>
      <c r="C138" s="272"/>
      <c r="D138" s="272"/>
      <c r="E138" s="272"/>
      <c r="F138" s="272"/>
      <c r="G138" s="272"/>
      <c r="H138" s="272"/>
    </row>
    <row r="139" spans="1:8" ht="15">
      <c r="A139" s="272"/>
      <c r="C139" s="272"/>
      <c r="D139" s="272"/>
      <c r="E139" s="272"/>
      <c r="F139" s="272"/>
      <c r="G139" s="272"/>
      <c r="H139" s="272"/>
    </row>
    <row r="140" spans="1:8" ht="15">
      <c r="A140" s="272"/>
      <c r="C140" s="272"/>
      <c r="D140" s="272"/>
      <c r="E140" s="272"/>
      <c r="F140" s="272"/>
      <c r="G140" s="272"/>
      <c r="H140" s="272"/>
    </row>
    <row r="141" spans="1:8" ht="15">
      <c r="A141" s="272"/>
      <c r="C141" s="272"/>
      <c r="D141" s="272"/>
      <c r="E141" s="272"/>
      <c r="F141" s="272"/>
      <c r="G141" s="272"/>
      <c r="H141" s="272"/>
    </row>
    <row r="142" spans="1:8" ht="15">
      <c r="A142" s="272"/>
      <c r="C142" s="272"/>
      <c r="D142" s="272"/>
      <c r="E142" s="272"/>
      <c r="F142" s="272"/>
      <c r="G142" s="272"/>
      <c r="H142" s="272"/>
    </row>
    <row r="143" spans="1:8" ht="15">
      <c r="A143" s="272"/>
      <c r="C143" s="272"/>
      <c r="D143" s="272"/>
      <c r="E143" s="272"/>
      <c r="F143" s="272"/>
      <c r="G143" s="272"/>
      <c r="H143" s="272"/>
    </row>
    <row r="144" spans="1:8" ht="15">
      <c r="A144" s="272"/>
      <c r="C144" s="272"/>
      <c r="D144" s="272"/>
      <c r="E144" s="272"/>
      <c r="F144" s="272"/>
      <c r="G144" s="272"/>
      <c r="H144" s="272"/>
    </row>
    <row r="145" spans="1:8" ht="15">
      <c r="A145" s="272"/>
      <c r="C145" s="272"/>
      <c r="D145" s="272"/>
      <c r="E145" s="272"/>
      <c r="F145" s="272"/>
      <c r="G145" s="272"/>
      <c r="H145" s="272"/>
    </row>
    <row r="146" spans="1:8" ht="15">
      <c r="A146" s="272"/>
      <c r="C146" s="272"/>
      <c r="D146" s="272"/>
      <c r="E146" s="272"/>
      <c r="F146" s="272"/>
      <c r="G146" s="272"/>
      <c r="H146" s="272"/>
    </row>
    <row r="147" spans="1:8" ht="15">
      <c r="A147" s="272"/>
      <c r="C147" s="272"/>
      <c r="D147" s="272"/>
      <c r="E147" s="272"/>
      <c r="F147" s="272"/>
      <c r="G147" s="272"/>
      <c r="H147" s="272"/>
    </row>
    <row r="148" spans="1:8" ht="15">
      <c r="A148" s="272"/>
      <c r="C148" s="272"/>
      <c r="D148" s="272"/>
      <c r="E148" s="272"/>
      <c r="F148" s="272"/>
      <c r="G148" s="272"/>
      <c r="H148" s="272"/>
    </row>
    <row r="149" spans="1:8" ht="15">
      <c r="A149" s="272"/>
      <c r="C149" s="272"/>
      <c r="D149" s="272"/>
      <c r="E149" s="272"/>
      <c r="F149" s="272"/>
      <c r="G149" s="272"/>
      <c r="H149" s="272"/>
    </row>
    <row r="150" spans="1:8" ht="15">
      <c r="A150" s="272"/>
      <c r="C150" s="272"/>
      <c r="D150" s="272"/>
      <c r="E150" s="272"/>
      <c r="F150" s="272"/>
      <c r="G150" s="272"/>
      <c r="H150" s="272"/>
    </row>
    <row r="151" spans="1:8" ht="15">
      <c r="A151" s="272"/>
      <c r="C151" s="272"/>
      <c r="D151" s="272"/>
      <c r="E151" s="272"/>
      <c r="F151" s="272"/>
      <c r="G151" s="272"/>
      <c r="H151" s="272"/>
    </row>
    <row r="152" spans="1:8" ht="15">
      <c r="A152" s="272"/>
      <c r="C152" s="272"/>
      <c r="D152" s="272"/>
      <c r="E152" s="272"/>
      <c r="F152" s="272"/>
      <c r="G152" s="272"/>
      <c r="H152" s="272"/>
    </row>
    <row r="153" spans="1:8" ht="15">
      <c r="A153" s="272"/>
      <c r="C153" s="272"/>
      <c r="D153" s="272"/>
      <c r="E153" s="272"/>
      <c r="F153" s="272"/>
      <c r="G153" s="272"/>
      <c r="H153" s="272"/>
    </row>
    <row r="154" spans="1:8" ht="15">
      <c r="A154" s="272"/>
      <c r="C154" s="272"/>
      <c r="D154" s="272"/>
      <c r="E154" s="272"/>
      <c r="F154" s="272"/>
      <c r="G154" s="272"/>
      <c r="H154" s="272"/>
    </row>
    <row r="155" spans="1:8" ht="15">
      <c r="A155" s="272"/>
      <c r="C155" s="272"/>
      <c r="D155" s="272"/>
      <c r="E155" s="272"/>
      <c r="F155" s="272"/>
      <c r="G155" s="272"/>
      <c r="H155" s="272"/>
    </row>
    <row r="156" spans="1:8" ht="15">
      <c r="A156" s="272"/>
      <c r="C156" s="272"/>
      <c r="D156" s="272"/>
      <c r="E156" s="272"/>
      <c r="F156" s="272"/>
      <c r="G156" s="272"/>
      <c r="H156" s="272"/>
    </row>
    <row r="157" spans="1:8" ht="15">
      <c r="A157" s="272"/>
      <c r="C157" s="272"/>
      <c r="D157" s="272"/>
      <c r="E157" s="272"/>
      <c r="F157" s="272"/>
      <c r="G157" s="272"/>
      <c r="H157" s="272"/>
    </row>
    <row r="158" spans="1:8" ht="15">
      <c r="A158" s="272"/>
      <c r="C158" s="272"/>
      <c r="D158" s="272"/>
      <c r="E158" s="272"/>
      <c r="F158" s="272"/>
      <c r="G158" s="272"/>
      <c r="H158" s="272"/>
    </row>
    <row r="159" spans="1:8" ht="15">
      <c r="A159" s="272"/>
      <c r="C159" s="272"/>
      <c r="D159" s="272"/>
      <c r="E159" s="272"/>
      <c r="F159" s="272"/>
      <c r="G159" s="272"/>
      <c r="H159" s="272"/>
    </row>
    <row r="160" spans="1:8" ht="15">
      <c r="A160" s="272"/>
      <c r="C160" s="272"/>
      <c r="D160" s="272"/>
      <c r="E160" s="272"/>
      <c r="F160" s="272"/>
      <c r="G160" s="272"/>
      <c r="H160" s="272"/>
    </row>
    <row r="161" spans="1:8" ht="15">
      <c r="A161" s="272"/>
      <c r="C161" s="272"/>
      <c r="D161" s="272"/>
      <c r="E161" s="272"/>
      <c r="F161" s="272"/>
      <c r="G161" s="272"/>
      <c r="H161" s="272"/>
    </row>
    <row r="162" spans="1:8" ht="15">
      <c r="A162" s="272"/>
      <c r="C162" s="272"/>
      <c r="D162" s="272"/>
      <c r="E162" s="272"/>
      <c r="F162" s="272"/>
      <c r="G162" s="272"/>
      <c r="H162" s="272"/>
    </row>
    <row r="163" spans="1:8" ht="15">
      <c r="A163" s="272"/>
      <c r="C163" s="272"/>
      <c r="D163" s="272"/>
      <c r="E163" s="272"/>
      <c r="F163" s="272"/>
      <c r="G163" s="272"/>
      <c r="H163" s="272"/>
    </row>
    <row r="164" spans="1:8" ht="15">
      <c r="A164" s="272"/>
      <c r="C164" s="272"/>
      <c r="D164" s="272"/>
      <c r="E164" s="272"/>
      <c r="F164" s="272"/>
      <c r="G164" s="272"/>
      <c r="H164" s="272"/>
    </row>
    <row r="165" spans="1:8" ht="15">
      <c r="A165" s="272"/>
      <c r="C165" s="272"/>
      <c r="D165" s="272"/>
      <c r="E165" s="272"/>
      <c r="F165" s="272"/>
      <c r="G165" s="272"/>
      <c r="H165" s="272"/>
    </row>
    <row r="166" spans="1:8" ht="15">
      <c r="A166" s="272"/>
      <c r="C166" s="272"/>
      <c r="D166" s="272"/>
      <c r="E166" s="272"/>
      <c r="F166" s="272"/>
      <c r="G166" s="272"/>
      <c r="H166" s="272"/>
    </row>
    <row r="167" spans="1:8" ht="15">
      <c r="A167" s="272"/>
      <c r="C167" s="272"/>
      <c r="D167" s="272"/>
      <c r="E167" s="272"/>
      <c r="F167" s="272"/>
      <c r="G167" s="272"/>
      <c r="H167" s="272"/>
    </row>
    <row r="168" spans="1:8" ht="15">
      <c r="A168" s="272"/>
      <c r="C168" s="272"/>
      <c r="D168" s="272"/>
      <c r="E168" s="272"/>
      <c r="F168" s="272"/>
      <c r="G168" s="272"/>
      <c r="H168" s="272"/>
    </row>
    <row r="169" spans="1:8" ht="15">
      <c r="A169" s="272"/>
      <c r="C169" s="272"/>
      <c r="D169" s="272"/>
      <c r="E169" s="272"/>
      <c r="F169" s="272"/>
      <c r="G169" s="272"/>
      <c r="H169" s="272"/>
    </row>
    <row r="170" spans="1:8" ht="15">
      <c r="A170" s="272"/>
      <c r="C170" s="272"/>
      <c r="D170" s="272"/>
      <c r="E170" s="272"/>
      <c r="F170" s="272"/>
      <c r="G170" s="272"/>
      <c r="H170" s="272"/>
    </row>
    <row r="171" spans="1:8" ht="15">
      <c r="A171" s="272"/>
      <c r="C171" s="272"/>
      <c r="D171" s="272"/>
      <c r="E171" s="272"/>
      <c r="F171" s="272"/>
      <c r="G171" s="272"/>
      <c r="H171" s="272"/>
    </row>
    <row r="172" spans="1:8" ht="15">
      <c r="A172" s="272"/>
      <c r="C172" s="272"/>
      <c r="D172" s="272"/>
      <c r="E172" s="272"/>
      <c r="F172" s="272"/>
      <c r="G172" s="272"/>
      <c r="H172" s="272"/>
    </row>
    <row r="173" spans="1:8" ht="15">
      <c r="A173" s="272"/>
      <c r="C173" s="272"/>
      <c r="D173" s="272"/>
      <c r="E173" s="272"/>
      <c r="F173" s="272"/>
      <c r="G173" s="272"/>
      <c r="H173" s="272"/>
    </row>
    <row r="174" spans="1:8" ht="15">
      <c r="A174" s="272"/>
      <c r="C174" s="272"/>
      <c r="D174" s="272"/>
      <c r="E174" s="272"/>
      <c r="F174" s="272"/>
      <c r="G174" s="272"/>
      <c r="H174" s="272"/>
    </row>
    <row r="175" spans="1:8" ht="15">
      <c r="A175" s="272"/>
      <c r="C175" s="272"/>
      <c r="D175" s="272"/>
      <c r="E175" s="272"/>
      <c r="F175" s="272"/>
      <c r="G175" s="272"/>
      <c r="H175" s="272"/>
    </row>
    <row r="176" spans="1:8" ht="15">
      <c r="A176" s="272"/>
      <c r="C176" s="272"/>
      <c r="D176" s="272"/>
      <c r="E176" s="272"/>
      <c r="F176" s="272"/>
      <c r="G176" s="272"/>
      <c r="H176" s="272"/>
    </row>
    <row r="177" spans="1:8" ht="15">
      <c r="A177" s="272"/>
      <c r="C177" s="272"/>
      <c r="D177" s="272"/>
      <c r="E177" s="272"/>
      <c r="F177" s="272"/>
      <c r="G177" s="272"/>
      <c r="H177" s="272"/>
    </row>
    <row r="178" spans="1:8" ht="15">
      <c r="A178" s="272"/>
      <c r="C178" s="272"/>
      <c r="D178" s="272"/>
      <c r="E178" s="272"/>
      <c r="F178" s="272"/>
      <c r="G178" s="272"/>
      <c r="H178" s="272"/>
    </row>
    <row r="179" spans="1:8" ht="15">
      <c r="A179" s="272"/>
      <c r="C179" s="272"/>
      <c r="D179" s="272"/>
      <c r="E179" s="272"/>
      <c r="F179" s="272"/>
      <c r="G179" s="272"/>
      <c r="H179" s="272"/>
    </row>
    <row r="180" spans="1:8" ht="15">
      <c r="A180" s="272"/>
      <c r="C180" s="272"/>
      <c r="D180" s="272"/>
      <c r="E180" s="272"/>
      <c r="F180" s="272"/>
      <c r="G180" s="272"/>
      <c r="H180" s="272"/>
    </row>
    <row r="182" spans="1:8" ht="15">
      <c r="A182" s="272"/>
      <c r="C182" s="272"/>
      <c r="D182" s="272"/>
      <c r="E182" s="272"/>
      <c r="F182" s="272"/>
      <c r="G182" s="272"/>
      <c r="H182" s="272"/>
    </row>
    <row r="183" spans="1:8" ht="15">
      <c r="A183" s="272"/>
      <c r="C183" s="272"/>
      <c r="D183" s="272"/>
      <c r="E183" s="272"/>
      <c r="F183" s="272"/>
      <c r="G183" s="272"/>
      <c r="H183" s="272"/>
    </row>
    <row r="184" spans="1:8" ht="15">
      <c r="A184" s="272"/>
      <c r="C184" s="272"/>
      <c r="D184" s="272"/>
      <c r="E184" s="272"/>
      <c r="F184" s="272"/>
      <c r="G184" s="272"/>
      <c r="H184" s="272"/>
    </row>
    <row r="185" spans="1:8" ht="15">
      <c r="A185" s="272"/>
      <c r="C185" s="272"/>
      <c r="D185" s="272"/>
      <c r="E185" s="272"/>
      <c r="F185" s="272"/>
      <c r="G185" s="272"/>
      <c r="H185" s="272"/>
    </row>
    <row r="186" spans="1:8" ht="15">
      <c r="A186" s="272"/>
      <c r="C186" s="272"/>
      <c r="D186" s="272"/>
      <c r="E186" s="272"/>
      <c r="F186" s="272"/>
      <c r="G186" s="272"/>
      <c r="H186" s="272"/>
    </row>
  </sheetData>
  <sheetProtection selectLockedCells="1" selectUnlockedCells="1"/>
  <mergeCells count="64">
    <mergeCell ref="S58:T58"/>
    <mergeCell ref="U58:V58"/>
    <mergeCell ref="D62:G62"/>
    <mergeCell ref="I62:K62"/>
    <mergeCell ref="D64:G64"/>
    <mergeCell ref="I64:K64"/>
    <mergeCell ref="A57:M57"/>
    <mergeCell ref="A58:M58"/>
    <mergeCell ref="N58:P58"/>
    <mergeCell ref="Q58:R58"/>
    <mergeCell ref="C67:K67"/>
    <mergeCell ref="D66:G66"/>
    <mergeCell ref="I66:K66"/>
    <mergeCell ref="A29:V29"/>
    <mergeCell ref="A33:F33"/>
    <mergeCell ref="A34:V34"/>
    <mergeCell ref="A32:F32"/>
    <mergeCell ref="A56:M56"/>
    <mergeCell ref="A54:M54"/>
    <mergeCell ref="A55:M55"/>
    <mergeCell ref="A39:V39"/>
    <mergeCell ref="A40:A41"/>
    <mergeCell ref="A46:A47"/>
    <mergeCell ref="A48:A49"/>
    <mergeCell ref="A50:F50"/>
    <mergeCell ref="A42:A43"/>
    <mergeCell ref="A44:A45"/>
    <mergeCell ref="A28:F28"/>
    <mergeCell ref="A17:B17"/>
    <mergeCell ref="A18:V18"/>
    <mergeCell ref="A24:F24"/>
    <mergeCell ref="A25:V25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H2:M2"/>
    <mergeCell ref="A51:F51"/>
    <mergeCell ref="A52:F52"/>
    <mergeCell ref="A53:M53"/>
    <mergeCell ref="A35:V35"/>
    <mergeCell ref="A36:A37"/>
    <mergeCell ref="A38:F38"/>
    <mergeCell ref="L4:L7"/>
    <mergeCell ref="N4:P4"/>
    <mergeCell ref="Q4:R4"/>
    <mergeCell ref="S4:T4"/>
    <mergeCell ref="U4:V4"/>
    <mergeCell ref="N6:V6"/>
    <mergeCell ref="A9:V9"/>
    <mergeCell ref="A10:V1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45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 ЕУП</vt:lpstr>
      <vt:lpstr>бюджет</vt:lpstr>
      <vt:lpstr>План ЕУП</vt:lpstr>
      <vt:lpstr>'План ЕУП'!Заголовки_для_печати</vt:lpstr>
      <vt:lpstr>бюджет!Область_печати</vt:lpstr>
      <vt:lpstr>'План ЕУП'!Область_печати</vt:lpstr>
      <vt:lpstr>'титул ЕУП'!Область_печати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XTreme.ws</cp:lastModifiedBy>
  <cp:lastPrinted>2019-11-15T10:55:20Z</cp:lastPrinted>
  <dcterms:created xsi:type="dcterms:W3CDTF">2011-02-06T10:49:14Z</dcterms:created>
  <dcterms:modified xsi:type="dcterms:W3CDTF">2020-03-03T16:10:41Z</dcterms:modified>
</cp:coreProperties>
</file>